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ocuments\"/>
    </mc:Choice>
  </mc:AlternateContent>
  <bookViews>
    <workbookView xWindow="0" yWindow="0" windowWidth="23040" windowHeight="9396" activeTab="5"/>
  </bookViews>
  <sheets>
    <sheet name="Spring Race 1" sheetId="1" r:id="rId1"/>
    <sheet name="Spring Race 2" sheetId="13" r:id="rId2"/>
    <sheet name="Spring Race 3" sheetId="14" r:id="rId3"/>
    <sheet name="Spring Race 5" sheetId="15" r:id="rId4"/>
    <sheet name="Spring Race 6" sheetId="16" r:id="rId5"/>
    <sheet name="Spring Race 7" sheetId="17" r:id="rId6"/>
    <sheet name="Spring Race 8" sheetId="18" r:id="rId7"/>
    <sheet name="Race to the Pub" sheetId="10" state="hidden" r:id="rId8"/>
    <sheet name="All Member Summary" sheetId="11" state="hidden" r:id="rId9"/>
    <sheet name="RefSheet" sheetId="7" state="hidden" r:id="rId10"/>
    <sheet name="Various Handicaps" sheetId="12" state="hidden" r:id="rId11"/>
    <sheet name="Sheet1" sheetId="8" state="hidden" r:id="rId12"/>
  </sheets>
  <definedNames>
    <definedName name="_xlnm.Print_Area" localSheetId="8">'All Member Summary'!$A$1:$H$30</definedName>
    <definedName name="_xlnm.Print_Area" localSheetId="7">'Race to the Pub'!$A$8:$N$40</definedName>
    <definedName name="_xlnm.Print_Area" localSheetId="9">RefSheet!$A$1:$S$35</definedName>
    <definedName name="_xlnm.Print_Area" localSheetId="0">'Spring Race 1'!$A$1:$O$17</definedName>
    <definedName name="_xlnm.Print_Area" localSheetId="1">'Spring Race 2'!$A$1:$O$15</definedName>
    <definedName name="_xlnm.Print_Area" localSheetId="2">'Spring Race 3'!$A$2:$O$15</definedName>
    <definedName name="_xlnm.Print_Area" localSheetId="3">'Spring Race 5'!$A$2:$O$15</definedName>
    <definedName name="_xlnm.Print_Area" localSheetId="4">'Spring Race 6'!$A$2:$O$15</definedName>
    <definedName name="_xlnm.Print_Area" localSheetId="5">'Spring Race 7'!$A$2:$O$15</definedName>
    <definedName name="_xlnm.Print_Area" localSheetId="6">'Spring Race 8'!$A$2:$O$15</definedName>
  </definedNames>
  <calcPr calcId="152511"/>
</workbook>
</file>

<file path=xl/calcChain.xml><?xml version="1.0" encoding="utf-8"?>
<calcChain xmlns="http://schemas.openxmlformats.org/spreadsheetml/2006/main">
  <c r="H5" i="13" l="1"/>
  <c r="H6" i="13"/>
  <c r="H7" i="13"/>
  <c r="H8" i="13"/>
  <c r="H9" i="13"/>
  <c r="H10" i="13"/>
  <c r="H11" i="13"/>
  <c r="H19" i="13"/>
  <c r="H20" i="13"/>
  <c r="H21" i="13"/>
  <c r="H22" i="13"/>
  <c r="H23" i="13"/>
  <c r="H24" i="13"/>
  <c r="H25" i="13"/>
  <c r="H26" i="13"/>
  <c r="H27" i="13"/>
  <c r="H28" i="13"/>
  <c r="H29" i="13"/>
  <c r="H34" i="13"/>
  <c r="H35" i="13"/>
  <c r="H36" i="13"/>
  <c r="H37" i="13"/>
  <c r="H38" i="13"/>
  <c r="H39" i="13"/>
  <c r="H40" i="13"/>
  <c r="H46" i="13"/>
  <c r="H47" i="13"/>
  <c r="H48" i="13"/>
  <c r="H49" i="13"/>
  <c r="H50" i="13"/>
  <c r="H51" i="13"/>
  <c r="H52" i="13"/>
  <c r="S9" i="12" l="1"/>
  <c r="S8" i="12"/>
  <c r="S4" i="12"/>
  <c r="S3" i="12"/>
  <c r="N1" i="12"/>
  <c r="N21" i="12"/>
  <c r="N13" i="12"/>
  <c r="N12" i="12"/>
  <c r="N10" i="12"/>
  <c r="N9" i="12"/>
  <c r="N8" i="12"/>
  <c r="N7" i="12"/>
  <c r="I6" i="12" l="1"/>
  <c r="I5" i="12"/>
  <c r="I4" i="12"/>
  <c r="I3" i="12"/>
  <c r="I9" i="12"/>
  <c r="I8" i="12"/>
  <c r="D9" i="12" l="1"/>
  <c r="D8" i="12"/>
  <c r="D6" i="12"/>
  <c r="D5" i="12"/>
  <c r="D4" i="12"/>
  <c r="D3" i="12"/>
  <c r="G30" i="11" l="1"/>
  <c r="F30" i="11"/>
  <c r="H30" i="11" s="1"/>
  <c r="G29" i="11"/>
  <c r="F29" i="11"/>
  <c r="H29" i="11" s="1"/>
  <c r="G28" i="11"/>
  <c r="F28" i="11"/>
  <c r="H28" i="11" s="1"/>
  <c r="G27" i="11"/>
  <c r="F27" i="11"/>
  <c r="H27" i="11" s="1"/>
  <c r="G26" i="11"/>
  <c r="F26" i="11"/>
  <c r="H26" i="11" s="1"/>
  <c r="G25" i="11"/>
  <c r="F25" i="11"/>
  <c r="H25" i="11" s="1"/>
  <c r="G24" i="11"/>
  <c r="F24" i="11"/>
  <c r="H24" i="11" s="1"/>
  <c r="G23" i="11"/>
  <c r="F23" i="11"/>
  <c r="H23" i="11" s="1"/>
  <c r="G22" i="11"/>
  <c r="F22" i="11"/>
  <c r="H22" i="11" s="1"/>
  <c r="G21" i="11"/>
  <c r="F21" i="11"/>
  <c r="H21" i="11" s="1"/>
  <c r="G20" i="11"/>
  <c r="F20" i="11"/>
  <c r="H20" i="11" s="1"/>
  <c r="G19" i="11"/>
  <c r="F19" i="11"/>
  <c r="H19" i="11" s="1"/>
  <c r="G18" i="11"/>
  <c r="F18" i="11"/>
  <c r="H18" i="11" s="1"/>
  <c r="G17" i="11"/>
  <c r="F17" i="11"/>
  <c r="H17" i="11" s="1"/>
  <c r="G16" i="11"/>
  <c r="F16" i="11"/>
  <c r="H16" i="11" s="1"/>
  <c r="G15" i="11"/>
  <c r="F15" i="11"/>
  <c r="H15" i="11" s="1"/>
  <c r="G14" i="11"/>
  <c r="F14" i="11"/>
  <c r="H14" i="11" s="1"/>
  <c r="G13" i="11"/>
  <c r="F13" i="11"/>
  <c r="H13" i="11" s="1"/>
  <c r="G12" i="11"/>
  <c r="F12" i="11"/>
  <c r="H12" i="11" s="1"/>
  <c r="G11" i="11"/>
  <c r="F11" i="11"/>
  <c r="H11" i="11" s="1"/>
  <c r="G10" i="11"/>
  <c r="F10" i="11"/>
  <c r="H10" i="11" s="1"/>
  <c r="G9" i="11"/>
  <c r="F9" i="11"/>
  <c r="H9" i="11" s="1"/>
  <c r="G8" i="11"/>
  <c r="F8" i="11"/>
  <c r="H8" i="11" s="1"/>
  <c r="G7" i="11"/>
  <c r="F7" i="11"/>
  <c r="H7" i="11" s="1"/>
  <c r="G6" i="11"/>
  <c r="F6" i="11"/>
  <c r="H6" i="11" s="1"/>
  <c r="G5" i="11"/>
  <c r="F5" i="11"/>
  <c r="H5" i="11" s="1"/>
  <c r="G4" i="11"/>
  <c r="F4" i="11"/>
  <c r="H4" i="11" s="1"/>
  <c r="G3" i="11"/>
  <c r="F3" i="11"/>
  <c r="H3" i="11" s="1"/>
  <c r="G2" i="11"/>
  <c r="F2" i="11"/>
  <c r="H2" i="11" s="1"/>
  <c r="H30" i="10" l="1"/>
  <c r="H33" i="10"/>
  <c r="H29" i="10"/>
  <c r="H27" i="10"/>
  <c r="H31" i="10"/>
  <c r="H28" i="10"/>
  <c r="H32" i="10"/>
  <c r="H39" i="10"/>
  <c r="H25" i="10"/>
  <c r="H16" i="10"/>
  <c r="H11" i="10"/>
  <c r="H13" i="10"/>
  <c r="H15" i="10"/>
  <c r="H14" i="10"/>
  <c r="H12" i="10"/>
  <c r="H17" i="10"/>
  <c r="H23" i="10"/>
  <c r="H19" i="10"/>
  <c r="H22" i="10"/>
  <c r="H26" i="10"/>
  <c r="H21" i="10"/>
  <c r="H18" i="10"/>
  <c r="H20" i="10"/>
  <c r="H24" i="10"/>
  <c r="H40" i="10"/>
  <c r="H38" i="10"/>
  <c r="H37" i="10"/>
  <c r="H36" i="10"/>
  <c r="H35" i="10"/>
  <c r="H34" i="10"/>
  <c r="S6" i="7"/>
  <c r="Q6" i="7"/>
  <c r="R7" i="7"/>
  <c r="P7" i="7"/>
  <c r="P8" i="7"/>
  <c r="N6" i="7"/>
  <c r="L6" i="7"/>
  <c r="J6" i="7"/>
  <c r="H6" i="7"/>
  <c r="F6" i="7"/>
  <c r="D6" i="7"/>
  <c r="E7" i="7"/>
  <c r="B6" i="7"/>
  <c r="A7" i="7"/>
  <c r="B7" i="7"/>
  <c r="A8" i="7"/>
  <c r="M7" i="7"/>
  <c r="N7" i="7" s="1"/>
  <c r="K7" i="7"/>
  <c r="I7" i="7"/>
  <c r="I8" i="7"/>
  <c r="I9" i="7" s="1"/>
  <c r="G7" i="7"/>
  <c r="C7" i="7"/>
  <c r="C8" i="7" s="1"/>
  <c r="C9" i="7" s="1"/>
  <c r="D9" i="7" s="1"/>
  <c r="J7" i="7"/>
  <c r="D7" i="7"/>
  <c r="Q7" i="7"/>
  <c r="D8" i="7"/>
  <c r="I10" i="7"/>
  <c r="J9" i="7"/>
  <c r="B8" i="7"/>
  <c r="A9" i="7"/>
  <c r="E8" i="7"/>
  <c r="F8" i="7" s="1"/>
  <c r="F7" i="7"/>
  <c r="J8" i="7"/>
  <c r="M8" i="7"/>
  <c r="N8" i="7"/>
  <c r="M9" i="7"/>
  <c r="A10" i="7"/>
  <c r="A11" i="7" s="1"/>
  <c r="A12" i="7" s="1"/>
  <c r="B12" i="7" s="1"/>
  <c r="B9" i="7"/>
  <c r="E9" i="7"/>
  <c r="F9" i="7" s="1"/>
  <c r="I11" i="7"/>
  <c r="J11" i="7" s="1"/>
  <c r="J10" i="7"/>
  <c r="C10" i="7"/>
  <c r="C11" i="7" s="1"/>
  <c r="C12" i="7" s="1"/>
  <c r="C13" i="7" s="1"/>
  <c r="D13" i="7" s="1"/>
  <c r="I12" i="7"/>
  <c r="I13" i="7" s="1"/>
  <c r="J13" i="7" s="1"/>
  <c r="E10" i="7"/>
  <c r="F10" i="7" s="1"/>
  <c r="B10" i="7"/>
  <c r="N9" i="7"/>
  <c r="M10" i="7"/>
  <c r="N10" i="7"/>
  <c r="M11" i="7"/>
  <c r="B11" i="7"/>
  <c r="D11" i="7"/>
  <c r="E11" i="7"/>
  <c r="E12" i="7" s="1"/>
  <c r="E13" i="7" s="1"/>
  <c r="E14" i="7" s="1"/>
  <c r="E15" i="7" s="1"/>
  <c r="F15" i="7" s="1"/>
  <c r="J12" i="7"/>
  <c r="D12" i="7"/>
  <c r="A13" i="7"/>
  <c r="B13" i="7" s="1"/>
  <c r="N11" i="7"/>
  <c r="M12" i="7"/>
  <c r="F11" i="7"/>
  <c r="F12" i="7"/>
  <c r="M13" i="7"/>
  <c r="M14" i="7" s="1"/>
  <c r="M15" i="7" s="1"/>
  <c r="N15" i="7" s="1"/>
  <c r="N12" i="7"/>
  <c r="C14" i="7"/>
  <c r="D14" i="7" s="1"/>
  <c r="N13" i="7"/>
  <c r="N14" i="7"/>
  <c r="M16" i="7"/>
  <c r="M17" i="7" s="1"/>
  <c r="M18" i="7" s="1"/>
  <c r="M19" i="7" s="1"/>
  <c r="M20" i="7" s="1"/>
  <c r="N16" i="7"/>
  <c r="N19" i="7"/>
  <c r="M21" i="7" l="1"/>
  <c r="N20" i="7"/>
  <c r="N18" i="7"/>
  <c r="N17" i="7"/>
  <c r="E16" i="7"/>
  <c r="F14" i="7"/>
  <c r="C15" i="7"/>
  <c r="F13" i="7"/>
  <c r="A14" i="7"/>
  <c r="I14" i="7"/>
  <c r="D10" i="7"/>
  <c r="G8" i="7"/>
  <c r="H7" i="7"/>
  <c r="Q8" i="7"/>
  <c r="P9" i="7"/>
  <c r="K8" i="7"/>
  <c r="L7" i="7"/>
  <c r="R8" i="7"/>
  <c r="S7" i="7"/>
  <c r="G9" i="7" l="1"/>
  <c r="H8" i="7"/>
  <c r="I15" i="7"/>
  <c r="J14" i="7"/>
  <c r="R9" i="7"/>
  <c r="S8" i="7"/>
  <c r="K9" i="7"/>
  <c r="L8" i="7"/>
  <c r="P10" i="7"/>
  <c r="Q9" i="7"/>
  <c r="B14" i="7"/>
  <c r="A15" i="7"/>
  <c r="D15" i="7"/>
  <c r="C16" i="7"/>
  <c r="E17" i="7"/>
  <c r="F16" i="7"/>
  <c r="M22" i="7"/>
  <c r="N21" i="7"/>
  <c r="C17" i="7" l="1"/>
  <c r="D16" i="7"/>
  <c r="B15" i="7"/>
  <c r="A16" i="7"/>
  <c r="N22" i="7"/>
  <c r="M23" i="7"/>
  <c r="E18" i="7"/>
  <c r="F17" i="7"/>
  <c r="Q10" i="7"/>
  <c r="P11" i="7"/>
  <c r="K10" i="7"/>
  <c r="L9" i="7"/>
  <c r="R10" i="7"/>
  <c r="S9" i="7"/>
  <c r="I16" i="7"/>
  <c r="J15" i="7"/>
  <c r="H9" i="7"/>
  <c r="G10" i="7"/>
  <c r="G11" i="7" l="1"/>
  <c r="H10" i="7"/>
  <c r="Q11" i="7"/>
  <c r="P12" i="7"/>
  <c r="N23" i="7"/>
  <c r="M24" i="7"/>
  <c r="A17" i="7"/>
  <c r="B16" i="7"/>
  <c r="I17" i="7"/>
  <c r="J16" i="7"/>
  <c r="R11" i="7"/>
  <c r="S10" i="7"/>
  <c r="L10" i="7"/>
  <c r="K11" i="7"/>
  <c r="E19" i="7"/>
  <c r="F18" i="7"/>
  <c r="D17" i="7"/>
  <c r="C18" i="7"/>
  <c r="D18" i="7" l="1"/>
  <c r="C19" i="7"/>
  <c r="L11" i="7"/>
  <c r="K12" i="7"/>
  <c r="N24" i="7"/>
  <c r="M25" i="7"/>
  <c r="Q12" i="7"/>
  <c r="P13" i="7"/>
  <c r="E20" i="7"/>
  <c r="F19" i="7"/>
  <c r="R12" i="7"/>
  <c r="S11" i="7"/>
  <c r="J17" i="7"/>
  <c r="I18" i="7"/>
  <c r="B17" i="7"/>
  <c r="A18" i="7"/>
  <c r="H11" i="7"/>
  <c r="G12" i="7"/>
  <c r="H12" i="7" l="1"/>
  <c r="G13" i="7"/>
  <c r="B18" i="7"/>
  <c r="A19" i="7"/>
  <c r="I19" i="7"/>
  <c r="J18" i="7"/>
  <c r="Q13" i="7"/>
  <c r="P14" i="7"/>
  <c r="M26" i="7"/>
  <c r="N25" i="7"/>
  <c r="K13" i="7"/>
  <c r="L12" i="7"/>
  <c r="D19" i="7"/>
  <c r="C20" i="7"/>
  <c r="S12" i="7"/>
  <c r="R13" i="7"/>
  <c r="E21" i="7"/>
  <c r="F20" i="7"/>
  <c r="S13" i="7" l="1"/>
  <c r="R14" i="7"/>
  <c r="D20" i="7"/>
  <c r="C21" i="7"/>
  <c r="P15" i="7"/>
  <c r="Q14" i="7"/>
  <c r="A20" i="7"/>
  <c r="B19" i="7"/>
  <c r="H13" i="7"/>
  <c r="G14" i="7"/>
  <c r="F21" i="7"/>
  <c r="E22" i="7"/>
  <c r="L13" i="7"/>
  <c r="K14" i="7"/>
  <c r="N26" i="7"/>
  <c r="M27" i="7"/>
  <c r="I20" i="7"/>
  <c r="J19" i="7"/>
  <c r="M28" i="7" l="1"/>
  <c r="N27" i="7"/>
  <c r="L14" i="7"/>
  <c r="K15" i="7"/>
  <c r="F22" i="7"/>
  <c r="E23" i="7"/>
  <c r="G15" i="7"/>
  <c r="H14" i="7"/>
  <c r="D21" i="7"/>
  <c r="C22" i="7"/>
  <c r="R15" i="7"/>
  <c r="S14" i="7"/>
  <c r="I21" i="7"/>
  <c r="J20" i="7"/>
  <c r="B20" i="7"/>
  <c r="A21" i="7"/>
  <c r="P16" i="7"/>
  <c r="Q15" i="7"/>
  <c r="I22" i="7" l="1"/>
  <c r="J21" i="7"/>
  <c r="A22" i="7"/>
  <c r="B21" i="7"/>
  <c r="C23" i="7"/>
  <c r="D22" i="7"/>
  <c r="F23" i="7"/>
  <c r="E24" i="7"/>
  <c r="L15" i="7"/>
  <c r="K16" i="7"/>
  <c r="P17" i="7"/>
  <c r="Q16" i="7"/>
  <c r="R16" i="7"/>
  <c r="S15" i="7"/>
  <c r="G16" i="7"/>
  <c r="H15" i="7"/>
  <c r="N28" i="7"/>
  <c r="M29" i="7"/>
  <c r="N29" i="7" l="1"/>
  <c r="M30" i="7"/>
  <c r="K17" i="7"/>
  <c r="L16" i="7"/>
  <c r="E25" i="7"/>
  <c r="F24" i="7"/>
  <c r="G17" i="7"/>
  <c r="H16" i="7"/>
  <c r="R17" i="7"/>
  <c r="S16" i="7"/>
  <c r="P18" i="7"/>
  <c r="Q17" i="7"/>
  <c r="D23" i="7"/>
  <c r="C24" i="7"/>
  <c r="B22" i="7"/>
  <c r="A23" i="7"/>
  <c r="J22" i="7"/>
  <c r="I23" i="7"/>
  <c r="I24" i="7" l="1"/>
  <c r="J23" i="7"/>
  <c r="B23" i="7"/>
  <c r="A24" i="7"/>
  <c r="C25" i="7"/>
  <c r="D24" i="7"/>
  <c r="N30" i="7"/>
  <c r="M31" i="7"/>
  <c r="P19" i="7"/>
  <c r="Q18" i="7"/>
  <c r="S17" i="7"/>
  <c r="R18" i="7"/>
  <c r="H17" i="7"/>
  <c r="G18" i="7"/>
  <c r="E26" i="7"/>
  <c r="F25" i="7"/>
  <c r="L17" i="7"/>
  <c r="K18" i="7"/>
  <c r="F26" i="7" l="1"/>
  <c r="E27" i="7"/>
  <c r="L18" i="7"/>
  <c r="K19" i="7"/>
  <c r="H18" i="7"/>
  <c r="G19" i="7"/>
  <c r="R19" i="7"/>
  <c r="S18" i="7"/>
  <c r="M32" i="7"/>
  <c r="N31" i="7"/>
  <c r="A25" i="7"/>
  <c r="B24" i="7"/>
  <c r="P20" i="7"/>
  <c r="Q19" i="7"/>
  <c r="D25" i="7"/>
  <c r="C26" i="7"/>
  <c r="I25" i="7"/>
  <c r="J24" i="7"/>
  <c r="D26" i="7" l="1"/>
  <c r="C27" i="7"/>
  <c r="H19" i="7"/>
  <c r="G20" i="7"/>
  <c r="L19" i="7"/>
  <c r="K20" i="7"/>
  <c r="E28" i="7"/>
  <c r="F27" i="7"/>
  <c r="J25" i="7"/>
  <c r="I26" i="7"/>
  <c r="P21" i="7"/>
  <c r="Q20" i="7"/>
  <c r="B25" i="7"/>
  <c r="A26" i="7"/>
  <c r="N32" i="7"/>
  <c r="M33" i="7"/>
  <c r="S19" i="7"/>
  <c r="R20" i="7"/>
  <c r="S20" i="7" l="1"/>
  <c r="R21" i="7"/>
  <c r="M34" i="7"/>
  <c r="N33" i="7"/>
  <c r="A27" i="7"/>
  <c r="B26" i="7"/>
  <c r="I27" i="7"/>
  <c r="J26" i="7"/>
  <c r="K21" i="7"/>
  <c r="L20" i="7"/>
  <c r="H20" i="7"/>
  <c r="G21" i="7"/>
  <c r="C28" i="7"/>
  <c r="D27" i="7"/>
  <c r="Q21" i="7"/>
  <c r="P22" i="7"/>
  <c r="F28" i="7"/>
  <c r="E29" i="7"/>
  <c r="Q22" i="7" l="1"/>
  <c r="P23" i="7"/>
  <c r="H21" i="7"/>
  <c r="G22" i="7"/>
  <c r="R22" i="7"/>
  <c r="S21" i="7"/>
  <c r="F29" i="7"/>
  <c r="E30" i="7"/>
  <c r="C29" i="7"/>
  <c r="D28" i="7"/>
  <c r="K22" i="7"/>
  <c r="L21" i="7"/>
  <c r="I28" i="7"/>
  <c r="J27" i="7"/>
  <c r="A28" i="7"/>
  <c r="B27" i="7"/>
  <c r="M35" i="7"/>
  <c r="N35" i="7" s="1"/>
  <c r="N34" i="7"/>
  <c r="A29" i="7" l="1"/>
  <c r="B28" i="7"/>
  <c r="I29" i="7"/>
  <c r="J28" i="7"/>
  <c r="D29" i="7"/>
  <c r="C30" i="7"/>
  <c r="E31" i="7"/>
  <c r="F30" i="7"/>
  <c r="G23" i="7"/>
  <c r="H22" i="7"/>
  <c r="P24" i="7"/>
  <c r="Q23" i="7"/>
  <c r="L22" i="7"/>
  <c r="K23" i="7"/>
  <c r="S22" i="7"/>
  <c r="R23" i="7"/>
  <c r="L23" i="7" l="1"/>
  <c r="K24" i="7"/>
  <c r="C31" i="7"/>
  <c r="D30" i="7"/>
  <c r="S23" i="7"/>
  <c r="R24" i="7"/>
  <c r="P25" i="7"/>
  <c r="Q24" i="7"/>
  <c r="G24" i="7"/>
  <c r="H23" i="7"/>
  <c r="E32" i="7"/>
  <c r="F31" i="7"/>
  <c r="I30" i="7"/>
  <c r="J29" i="7"/>
  <c r="A30" i="7"/>
  <c r="B29" i="7"/>
  <c r="J30" i="7" l="1"/>
  <c r="I31" i="7"/>
  <c r="H24" i="7"/>
  <c r="G25" i="7"/>
  <c r="R25" i="7"/>
  <c r="S24" i="7"/>
  <c r="K25" i="7"/>
  <c r="L24" i="7"/>
  <c r="A31" i="7"/>
  <c r="B30" i="7"/>
  <c r="F32" i="7"/>
  <c r="E33" i="7"/>
  <c r="Q25" i="7"/>
  <c r="P26" i="7"/>
  <c r="C32" i="7"/>
  <c r="D31" i="7"/>
  <c r="C33" i="7" l="1"/>
  <c r="D32" i="7"/>
  <c r="B31" i="7"/>
  <c r="A32" i="7"/>
  <c r="P27" i="7"/>
  <c r="Q26" i="7"/>
  <c r="E34" i="7"/>
  <c r="F33" i="7"/>
  <c r="G26" i="7"/>
  <c r="H25" i="7"/>
  <c r="I32" i="7"/>
  <c r="J31" i="7"/>
  <c r="L25" i="7"/>
  <c r="K26" i="7"/>
  <c r="S25" i="7"/>
  <c r="R26" i="7"/>
  <c r="K27" i="7" l="1"/>
  <c r="L26" i="7"/>
  <c r="A33" i="7"/>
  <c r="B32" i="7"/>
  <c r="S26" i="7"/>
  <c r="R27" i="7"/>
  <c r="I33" i="7"/>
  <c r="J32" i="7"/>
  <c r="G27" i="7"/>
  <c r="H26" i="7"/>
  <c r="E35" i="7"/>
  <c r="F35" i="7" s="1"/>
  <c r="F34" i="7"/>
  <c r="P28" i="7"/>
  <c r="Q27" i="7"/>
  <c r="D33" i="7"/>
  <c r="C34" i="7"/>
  <c r="C35" i="7" l="1"/>
  <c r="D35" i="7" s="1"/>
  <c r="D34" i="7"/>
  <c r="R28" i="7"/>
  <c r="S27" i="7"/>
  <c r="Q28" i="7"/>
  <c r="P29" i="7"/>
  <c r="G28" i="7"/>
  <c r="H27" i="7"/>
  <c r="J33" i="7"/>
  <c r="I34" i="7"/>
  <c r="A34" i="7"/>
  <c r="B33" i="7"/>
  <c r="L27" i="7"/>
  <c r="K28" i="7"/>
  <c r="K29" i="7" l="1"/>
  <c r="L28" i="7"/>
  <c r="I35" i="7"/>
  <c r="J35" i="7" s="1"/>
  <c r="J34" i="7"/>
  <c r="Q29" i="7"/>
  <c r="P30" i="7"/>
  <c r="B34" i="7"/>
  <c r="A35" i="7"/>
  <c r="B35" i="7" s="1"/>
  <c r="G29" i="7"/>
  <c r="H28" i="7"/>
  <c r="R29" i="7"/>
  <c r="S28" i="7"/>
  <c r="G30" i="7" l="1"/>
  <c r="H29" i="7"/>
  <c r="P31" i="7"/>
  <c r="Q30" i="7"/>
  <c r="R30" i="7"/>
  <c r="S29" i="7"/>
  <c r="K30" i="7"/>
  <c r="L29" i="7"/>
  <c r="K31" i="7" l="1"/>
  <c r="L30" i="7"/>
  <c r="P32" i="7"/>
  <c r="Q31" i="7"/>
  <c r="R31" i="7"/>
  <c r="S30" i="7"/>
  <c r="H30" i="7"/>
  <c r="G31" i="7"/>
  <c r="H31" i="7" l="1"/>
  <c r="G32" i="7"/>
  <c r="S31" i="7"/>
  <c r="R32" i="7"/>
  <c r="P33" i="7"/>
  <c r="Q32" i="7"/>
  <c r="L31" i="7"/>
  <c r="K32" i="7"/>
  <c r="P34" i="7" l="1"/>
  <c r="Q33" i="7"/>
  <c r="K33" i="7"/>
  <c r="L32" i="7"/>
  <c r="S32" i="7"/>
  <c r="R33" i="7"/>
  <c r="G33" i="7"/>
  <c r="H32" i="7"/>
  <c r="R34" i="7" l="1"/>
  <c r="S33" i="7"/>
  <c r="H33" i="7"/>
  <c r="G34" i="7"/>
  <c r="L33" i="7"/>
  <c r="K34" i="7"/>
  <c r="P35" i="7"/>
  <c r="Q35" i="7" s="1"/>
  <c r="Q34" i="7"/>
  <c r="L34" i="7" l="1"/>
  <c r="K35" i="7"/>
  <c r="L35" i="7" s="1"/>
  <c r="G35" i="7"/>
  <c r="H35" i="7" s="1"/>
  <c r="H34" i="7"/>
  <c r="R35" i="7"/>
  <c r="S35" i="7" s="1"/>
  <c r="S34" i="7"/>
</calcChain>
</file>

<file path=xl/comments1.xml><?xml version="1.0" encoding="utf-8"?>
<comments xmlns="http://schemas.openxmlformats.org/spreadsheetml/2006/main">
  <authors>
    <author>Michael Maloney</author>
  </authors>
  <commentList>
    <comment ref="G22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per mile for Roller Furler</t>
        </r>
      </text>
    </comment>
    <comment ref="G38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per mile for roller furler</t>
        </r>
      </text>
    </comment>
    <comment ref="G39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per mile for roller furler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roller fuler and fixed prop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furler and fixed prop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furler and fixed prop</t>
        </r>
      </text>
    </comment>
  </commentList>
</comments>
</file>

<file path=xl/comments2.xml><?xml version="1.0" encoding="utf-8"?>
<comments xmlns="http://schemas.openxmlformats.org/spreadsheetml/2006/main">
  <authors>
    <author>Michael Maloney</author>
  </authors>
  <commentList>
    <comment ref="G21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per mile for Roller Furler</t>
        </r>
      </text>
    </comment>
    <comment ref="G37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per mile for roller furler</t>
        </r>
      </text>
    </comment>
    <comment ref="G38" authorId="0" shapeId="0">
      <text>
        <r>
          <rPr>
            <b/>
            <sz val="9"/>
            <color indexed="81"/>
            <rFont val="Tahoma"/>
            <charset val="1"/>
          </rPr>
          <t>Michael Maloney:</t>
        </r>
        <r>
          <rPr>
            <sz val="9"/>
            <color indexed="81"/>
            <rFont val="Tahoma"/>
            <charset val="1"/>
          </rPr>
          <t xml:space="preserve">
Includes 3 sec per mile for roller furler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3 sec per mile for roller furler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roller fuler and fixed prop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furler and fixed prop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Michael Maloney:</t>
        </r>
        <r>
          <rPr>
            <sz val="9"/>
            <color indexed="81"/>
            <rFont val="Tahoma"/>
            <family val="2"/>
          </rPr>
          <t xml:space="preserve">
Includes 6 sec per mile for furler and fixed prop</t>
        </r>
      </text>
    </comment>
  </commentList>
</comments>
</file>

<file path=xl/sharedStrings.xml><?xml version="1.0" encoding="utf-8"?>
<sst xmlns="http://schemas.openxmlformats.org/spreadsheetml/2006/main" count="2259" uniqueCount="170">
  <si>
    <t>Skipper</t>
  </si>
  <si>
    <t>Boat</t>
  </si>
  <si>
    <t>Handicap</t>
  </si>
  <si>
    <t>TCF</t>
  </si>
  <si>
    <t>Finish Time</t>
  </si>
  <si>
    <t>Min.dd</t>
  </si>
  <si>
    <t>Time</t>
  </si>
  <si>
    <t>Place</t>
  </si>
  <si>
    <t>Spin*</t>
  </si>
  <si>
    <t>Non-Spin*</t>
  </si>
  <si>
    <t>Min.</t>
  </si>
  <si>
    <t>Sec.</t>
  </si>
  <si>
    <t>Cliborne</t>
  </si>
  <si>
    <t>Phillip</t>
  </si>
  <si>
    <t>Forqurean</t>
  </si>
  <si>
    <t>Maloney</t>
  </si>
  <si>
    <t>J/24</t>
  </si>
  <si>
    <t>Initials</t>
  </si>
  <si>
    <t>Theis</t>
  </si>
  <si>
    <t>Shelton</t>
  </si>
  <si>
    <t>Breckenridge</t>
  </si>
  <si>
    <t>Whitt</t>
  </si>
  <si>
    <t>Witten</t>
  </si>
  <si>
    <t>S-2 6.7</t>
  </si>
  <si>
    <t>Bavaria 770</t>
  </si>
  <si>
    <t>Harbor 20</t>
  </si>
  <si>
    <t>Alerion 20</t>
  </si>
  <si>
    <t>Sail #</t>
  </si>
  <si>
    <t>Cal 25</t>
  </si>
  <si>
    <t>Hull</t>
  </si>
  <si>
    <t>Pearson 26</t>
  </si>
  <si>
    <t>Miekina</t>
  </si>
  <si>
    <t>Grogan</t>
  </si>
  <si>
    <t>Schraw</t>
  </si>
  <si>
    <t>Perdue</t>
  </si>
  <si>
    <t>Hunter 23</t>
  </si>
  <si>
    <t>Hunter 23.5</t>
  </si>
  <si>
    <t>Ericson 23</t>
  </si>
  <si>
    <t>DeMestro</t>
  </si>
  <si>
    <t>Beneteau 29</t>
  </si>
  <si>
    <t>Sizemore</t>
  </si>
  <si>
    <t>Oginz</t>
  </si>
  <si>
    <t>S-2 9.2</t>
  </si>
  <si>
    <t>Forrester</t>
  </si>
  <si>
    <t>Catalina 30</t>
  </si>
  <si>
    <t>Short</t>
  </si>
  <si>
    <t>Gearhart</t>
  </si>
  <si>
    <t>Beneteau 285</t>
  </si>
  <si>
    <t>Ramey</t>
  </si>
  <si>
    <t>Bristol 35</t>
  </si>
  <si>
    <t>Guest?</t>
  </si>
  <si>
    <t>TCF Calculation: TCF=1000/(900+handicap)</t>
  </si>
  <si>
    <t xml:space="preserve">Adjusted Time Calculation: Multiply TCF by Actual Race Time in Minutes plus seconds converted to decimals </t>
  </si>
  <si>
    <t>HCP</t>
  </si>
  <si>
    <t>Seconds</t>
  </si>
  <si>
    <t>Decimals</t>
  </si>
  <si>
    <t>Calc(1)</t>
  </si>
  <si>
    <t>Adj.(2)</t>
  </si>
  <si>
    <t>Schaible</t>
  </si>
  <si>
    <t>Santana 20</t>
  </si>
  <si>
    <t>Sampson</t>
  </si>
  <si>
    <t>Boe</t>
  </si>
  <si>
    <t>Boat Name</t>
  </si>
  <si>
    <t>Bandit</t>
  </si>
  <si>
    <t>Dark Horse</t>
  </si>
  <si>
    <t>Boogie Board</t>
  </si>
  <si>
    <t>Rascal</t>
  </si>
  <si>
    <t>Time Warp</t>
  </si>
  <si>
    <t>Stressless</t>
  </si>
  <si>
    <t>Victory</t>
  </si>
  <si>
    <t>Gotcha</t>
  </si>
  <si>
    <t>Destiny</t>
  </si>
  <si>
    <t>Majical</t>
  </si>
  <si>
    <t>Fools Game</t>
  </si>
  <si>
    <t>So it Goes</t>
  </si>
  <si>
    <t>Stow</t>
  </si>
  <si>
    <t>Freedom 21</t>
  </si>
  <si>
    <t>Twinkle</t>
  </si>
  <si>
    <t>Tundra Swan</t>
  </si>
  <si>
    <t>Miss Virginia</t>
  </si>
  <si>
    <t>Second Wind</t>
  </si>
  <si>
    <t>Tiger Eye</t>
  </si>
  <si>
    <t>Little Wing</t>
  </si>
  <si>
    <t>Got to Go</t>
  </si>
  <si>
    <t>More Mischief</t>
  </si>
  <si>
    <t>Alarming</t>
  </si>
  <si>
    <t>Pegasus</t>
  </si>
  <si>
    <t>Integra</t>
  </si>
  <si>
    <t>Spray</t>
  </si>
  <si>
    <t>Pearson 303</t>
  </si>
  <si>
    <t>Te Aroha</t>
  </si>
  <si>
    <t>Gietl</t>
  </si>
  <si>
    <t>VX One</t>
  </si>
  <si>
    <t xml:space="preserve"> </t>
  </si>
  <si>
    <t>Firing</t>
  </si>
  <si>
    <t>San Juan 24</t>
  </si>
  <si>
    <t>A</t>
  </si>
  <si>
    <t>B</t>
  </si>
  <si>
    <t>C</t>
  </si>
  <si>
    <t>Blackwater Yacht Racing Association -  Scoring Reference Sheet</t>
  </si>
  <si>
    <t>Tunnell</t>
  </si>
  <si>
    <t>Janet Anne</t>
  </si>
  <si>
    <t>Catalina 25</t>
  </si>
  <si>
    <t>FLEET ONE</t>
  </si>
  <si>
    <t>FLEET TWO</t>
  </si>
  <si>
    <t>FLEET THREE</t>
  </si>
  <si>
    <t>FLEET FOUR</t>
  </si>
  <si>
    <t>Fleet</t>
  </si>
  <si>
    <t>PHRF RATING</t>
  </si>
  <si>
    <t>Long Course</t>
  </si>
  <si>
    <t>Short Course</t>
  </si>
  <si>
    <t>Delayed Start</t>
  </si>
  <si>
    <t>Lightning</t>
  </si>
  <si>
    <t>VISA Guest</t>
  </si>
  <si>
    <t>Hemler</t>
  </si>
  <si>
    <t>Stoic</t>
  </si>
  <si>
    <t>Liberty</t>
  </si>
  <si>
    <t>Fenix</t>
  </si>
  <si>
    <t>Evans</t>
  </si>
  <si>
    <t>C&amp;C 25</t>
  </si>
  <si>
    <t>Severence</t>
  </si>
  <si>
    <t>C&amp;C 25 OB</t>
  </si>
  <si>
    <t>Avg All</t>
  </si>
  <si>
    <t>Avg B</t>
  </si>
  <si>
    <t>Avg A</t>
  </si>
  <si>
    <t>Avg C</t>
  </si>
  <si>
    <t>Min</t>
  </si>
  <si>
    <t>Max</t>
  </si>
  <si>
    <t>J22</t>
  </si>
  <si>
    <t>Columbia 29</t>
  </si>
  <si>
    <t>Ranger 23 Outboard</t>
  </si>
  <si>
    <t>Columbia 29/DEF</t>
  </si>
  <si>
    <t>Columbia 29-2  = New cabin</t>
  </si>
  <si>
    <t>Grand Avg</t>
  </si>
  <si>
    <t>Cal 21</t>
  </si>
  <si>
    <t>a</t>
  </si>
  <si>
    <t>b</t>
  </si>
  <si>
    <t>c</t>
  </si>
  <si>
    <t>Bouvier</t>
  </si>
  <si>
    <t>Sirsu</t>
  </si>
  <si>
    <t>Schiable</t>
  </si>
  <si>
    <t>StressLess</t>
  </si>
  <si>
    <t>Catch 22</t>
  </si>
  <si>
    <t>Laseter</t>
  </si>
  <si>
    <t>Synergy</t>
  </si>
  <si>
    <t>Walter</t>
  </si>
  <si>
    <t>Catalina 22</t>
  </si>
  <si>
    <t>Finish Time*</t>
  </si>
  <si>
    <t>*Finish time  = Elapsed time from first start; 5 minutes subtracted for Calc time</t>
  </si>
  <si>
    <t>Date: March 29, 2014         Spring Series       Race: #1     RC: Fourqurean/Kovach - Schiable</t>
  </si>
  <si>
    <t>Conover</t>
  </si>
  <si>
    <t>DNS</t>
  </si>
  <si>
    <t>RACE # 1</t>
  </si>
  <si>
    <t/>
  </si>
  <si>
    <t>RACE # 2</t>
  </si>
  <si>
    <t>Date: March 29, 2014         Spring Series       Race: #2     RC: Fourqurean/Kovach - Schiable</t>
  </si>
  <si>
    <t>RC</t>
  </si>
  <si>
    <t>DSQ</t>
  </si>
  <si>
    <t>Date: April 12, 2014         Spring Series  #3          RC: Oginz - Hemler</t>
  </si>
  <si>
    <t>Blackwater Yacht Racing Association</t>
  </si>
  <si>
    <t>RACE # 3</t>
  </si>
  <si>
    <t>Date: April 26, 2014         Spring Series  #5          RC: Theis</t>
  </si>
  <si>
    <t>RACE # 5</t>
  </si>
  <si>
    <t>RACE # 6</t>
  </si>
  <si>
    <t>Date: April 26, 2014         Spring Series  #6          RC: Theis</t>
  </si>
  <si>
    <t>Date: May 10, 2014         Spring Series  #7          RC: Phillip</t>
  </si>
  <si>
    <t>RACE # 7</t>
  </si>
  <si>
    <t>RACE # 8</t>
  </si>
  <si>
    <t>Date: May 10, 2014         Spring Series  # 8         RC: Phillip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</si>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</sst>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name val="Calibri"/>
      <family val="2"/>
    </font>
    <font>
      <b/>
      <sz val="2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0" borderId="10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0" fontId="2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centerContinuous"/>
    </xf>
    <xf numFmtId="0" fontId="0" fillId="3" borderId="0" xfId="0" applyFill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165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165" fontId="7" fillId="0" borderId="1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/>
    <xf numFmtId="1" fontId="7" fillId="0" borderId="1" xfId="0" applyNumberFormat="1" applyFont="1" applyBorder="1" applyAlignment="1">
      <alignment horizontal="center"/>
    </xf>
    <xf numFmtId="0" fontId="9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1" xfId="0" applyBorder="1"/>
    <xf numFmtId="1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9" fillId="0" borderId="11" xfId="0" applyFont="1" applyBorder="1"/>
    <xf numFmtId="49" fontId="0" fillId="0" borderId="0" xfId="0" applyNumberFormat="1" applyBorder="1"/>
    <xf numFmtId="49" fontId="0" fillId="0" borderId="14" xfId="0" applyNumberFormat="1" applyBorder="1"/>
    <xf numFmtId="0" fontId="10" fillId="0" borderId="0" xfId="0" applyFont="1" applyBorder="1"/>
    <xf numFmtId="0" fontId="4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0" fillId="4" borderId="0" xfId="0" applyFill="1"/>
    <xf numFmtId="0" fontId="0" fillId="4" borderId="0" xfId="0" applyFill="1" applyBorder="1"/>
    <xf numFmtId="0" fontId="4" fillId="0" borderId="1" xfId="0" applyFont="1" applyBorder="1" applyAlignment="1">
      <alignment horizontal="center"/>
    </xf>
    <xf numFmtId="0" fontId="6" fillId="4" borderId="0" xfId="0" applyFont="1" applyFill="1"/>
    <xf numFmtId="0" fontId="7" fillId="0" borderId="1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20" s="22" customFormat="1" ht="31.2" x14ac:dyDescent="0.6">
      <c r="A1" s="76" t="s">
        <v>159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/>
      <c r="Q1"/>
      <c r="R1"/>
      <c r="S1"/>
      <c r="T1"/>
    </row>
    <row r="2" spans="1:20" s="22" customFormat="1" ht="18" x14ac:dyDescent="0.35">
      <c r="A2" s="77" t="s">
        <v>149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/>
      <c r="Q2"/>
      <c r="R2"/>
      <c r="S2"/>
      <c r="T2"/>
    </row>
    <row r="3" spans="1:20" s="22" customFormat="1" ht="18" x14ac:dyDescent="0.35">
      <c r="A3" s="2"/>
      <c r="B3" s="2"/>
      <c r="C3" s="20"/>
      <c r="D3" s="20"/>
      <c r="E3" s="20"/>
      <c r="F3" s="20"/>
      <c r="G3" s="75" t="s">
        <v>2</v>
      </c>
      <c r="H3" s="75"/>
      <c r="I3" s="75" t="s">
        <v>3</v>
      </c>
      <c r="J3" s="75"/>
      <c r="K3" s="75" t="s">
        <v>4</v>
      </c>
      <c r="L3" s="75"/>
      <c r="M3" s="21" t="s">
        <v>56</v>
      </c>
      <c r="N3" s="21" t="s">
        <v>57</v>
      </c>
      <c r="O3" s="20"/>
      <c r="P3"/>
      <c r="Q3"/>
      <c r="R3"/>
      <c r="S3"/>
      <c r="T3"/>
    </row>
    <row r="4" spans="1:20" s="22" customFormat="1" ht="18" x14ac:dyDescent="0.35">
      <c r="A4" s="3" t="s">
        <v>0</v>
      </c>
      <c r="B4" s="3" t="s">
        <v>62</v>
      </c>
      <c r="C4" s="21" t="s">
        <v>17</v>
      </c>
      <c r="D4" s="21" t="s">
        <v>50</v>
      </c>
      <c r="E4" s="21" t="s">
        <v>1</v>
      </c>
      <c r="F4" s="21" t="s">
        <v>27</v>
      </c>
      <c r="G4" s="21" t="s">
        <v>8</v>
      </c>
      <c r="H4" s="21" t="s">
        <v>9</v>
      </c>
      <c r="I4" s="21" t="s">
        <v>8</v>
      </c>
      <c r="J4" s="21" t="s">
        <v>9</v>
      </c>
      <c r="K4" s="21" t="s">
        <v>10</v>
      </c>
      <c r="L4" s="21" t="s">
        <v>11</v>
      </c>
      <c r="M4" s="21" t="s">
        <v>5</v>
      </c>
      <c r="N4" s="21" t="s">
        <v>6</v>
      </c>
      <c r="O4" s="21" t="s">
        <v>7</v>
      </c>
      <c r="P4"/>
      <c r="Q4"/>
      <c r="R4"/>
      <c r="S4"/>
      <c r="T4"/>
    </row>
    <row r="5" spans="1:20" s="22" customFormat="1" ht="20.100000000000001" customHeight="1" x14ac:dyDescent="0.35">
      <c r="A5" s="37" t="s">
        <v>12</v>
      </c>
      <c r="B5" s="37" t="s">
        <v>63</v>
      </c>
      <c r="C5" s="37"/>
      <c r="D5" s="37"/>
      <c r="E5" s="36" t="s">
        <v>16</v>
      </c>
      <c r="F5" s="36">
        <v>2792</v>
      </c>
      <c r="G5" s="36">
        <v>170</v>
      </c>
      <c r="H5" s="36">
        <v>185</v>
      </c>
      <c r="I5" s="40">
        <v>0.93457943925233644</v>
      </c>
      <c r="J5" s="40" t="s">
        <v>153</v>
      </c>
      <c r="K5" s="36">
        <v>65</v>
      </c>
      <c r="L5" s="36">
        <v>45</v>
      </c>
      <c r="M5" s="41">
        <v>65.75</v>
      </c>
      <c r="N5" s="41">
        <v>61.44859813084112</v>
      </c>
      <c r="O5" s="36">
        <v>1</v>
      </c>
      <c r="P5"/>
      <c r="Q5"/>
      <c r="R5"/>
      <c r="S5"/>
      <c r="T5"/>
    </row>
    <row r="6" spans="1:20" s="22" customFormat="1" ht="20.100000000000001" customHeight="1" x14ac:dyDescent="0.35">
      <c r="A6" s="37" t="s">
        <v>14</v>
      </c>
      <c r="B6" s="37" t="s">
        <v>64</v>
      </c>
      <c r="C6" s="37"/>
      <c r="D6" s="37"/>
      <c r="E6" s="36" t="s">
        <v>16</v>
      </c>
      <c r="F6" s="36">
        <v>1024</v>
      </c>
      <c r="G6" s="36">
        <v>170</v>
      </c>
      <c r="H6" s="36">
        <v>185</v>
      </c>
      <c r="I6" s="40">
        <v>0.93457943925233644</v>
      </c>
      <c r="J6" s="40" t="s">
        <v>153</v>
      </c>
      <c r="K6" s="36"/>
      <c r="L6" s="36"/>
      <c r="M6" s="41" t="s">
        <v>93</v>
      </c>
      <c r="N6" s="41" t="s">
        <v>93</v>
      </c>
      <c r="O6" s="36" t="s">
        <v>156</v>
      </c>
      <c r="P6"/>
      <c r="Q6"/>
      <c r="R6"/>
      <c r="S6"/>
      <c r="T6"/>
    </row>
    <row r="7" spans="1:20" s="22" customFormat="1" ht="20.100000000000001" customHeight="1" x14ac:dyDescent="0.35">
      <c r="A7" s="37" t="s">
        <v>15</v>
      </c>
      <c r="B7" s="37" t="s">
        <v>65</v>
      </c>
      <c r="C7" s="37"/>
      <c r="D7" s="37"/>
      <c r="E7" s="36" t="s">
        <v>16</v>
      </c>
      <c r="F7" s="36">
        <v>1742</v>
      </c>
      <c r="G7" s="36">
        <v>170</v>
      </c>
      <c r="H7" s="36">
        <v>185</v>
      </c>
      <c r="I7" s="40">
        <v>0.93457943925233644</v>
      </c>
      <c r="J7" s="40" t="s">
        <v>153</v>
      </c>
      <c r="K7" s="36">
        <v>70</v>
      </c>
      <c r="L7" s="36">
        <v>24</v>
      </c>
      <c r="M7" s="41">
        <v>70.400000000000006</v>
      </c>
      <c r="N7" s="41">
        <v>65.794392523364493</v>
      </c>
      <c r="O7" s="36">
        <v>3</v>
      </c>
      <c r="P7"/>
      <c r="Q7"/>
      <c r="R7"/>
      <c r="S7"/>
      <c r="T7"/>
    </row>
    <row r="8" spans="1:20" s="22" customFormat="1" ht="20.100000000000001" customHeight="1" x14ac:dyDescent="0.35">
      <c r="A8" s="37" t="s">
        <v>13</v>
      </c>
      <c r="B8" s="37" t="s">
        <v>66</v>
      </c>
      <c r="C8" s="37"/>
      <c r="D8" s="37"/>
      <c r="E8" s="36" t="s">
        <v>16</v>
      </c>
      <c r="F8" s="36">
        <v>3511</v>
      </c>
      <c r="G8" s="36">
        <v>170</v>
      </c>
      <c r="H8" s="36">
        <v>185</v>
      </c>
      <c r="I8" s="40">
        <v>0.93457943925233644</v>
      </c>
      <c r="J8" s="40" t="s">
        <v>153</v>
      </c>
      <c r="K8" s="36">
        <v>67</v>
      </c>
      <c r="L8" s="36">
        <v>27</v>
      </c>
      <c r="M8" s="41">
        <v>67.45</v>
      </c>
      <c r="N8" s="41">
        <v>63.037383177570092</v>
      </c>
      <c r="O8" s="36">
        <v>2</v>
      </c>
      <c r="P8"/>
      <c r="Q8"/>
      <c r="R8"/>
      <c r="S8"/>
      <c r="T8"/>
    </row>
    <row r="9" spans="1:20" s="22" customFormat="1" ht="20.100000000000001" customHeight="1" x14ac:dyDescent="0.35">
      <c r="A9" s="37" t="s">
        <v>60</v>
      </c>
      <c r="B9" s="37" t="s">
        <v>67</v>
      </c>
      <c r="C9" s="37"/>
      <c r="D9" s="37"/>
      <c r="E9" s="36" t="s">
        <v>16</v>
      </c>
      <c r="F9" s="36">
        <v>1248</v>
      </c>
      <c r="G9" s="36">
        <v>170</v>
      </c>
      <c r="H9" s="36">
        <v>185</v>
      </c>
      <c r="I9" s="40">
        <v>0.93457943925233644</v>
      </c>
      <c r="J9" s="40" t="s">
        <v>153</v>
      </c>
      <c r="K9" s="36"/>
      <c r="L9" s="36"/>
      <c r="M9" s="41" t="s">
        <v>93</v>
      </c>
      <c r="N9" s="41" t="s">
        <v>93</v>
      </c>
      <c r="O9" s="36" t="s">
        <v>93</v>
      </c>
      <c r="P9"/>
      <c r="Q9"/>
      <c r="R9"/>
      <c r="S9"/>
      <c r="T9"/>
    </row>
    <row r="10" spans="1:20" s="22" customFormat="1" ht="20.100000000000001" customHeight="1" x14ac:dyDescent="0.35">
      <c r="A10" s="37" t="s">
        <v>91</v>
      </c>
      <c r="B10" s="37" t="s">
        <v>93</v>
      </c>
      <c r="C10" s="37"/>
      <c r="D10" s="37"/>
      <c r="E10" s="36" t="s">
        <v>92</v>
      </c>
      <c r="F10" s="36">
        <v>119</v>
      </c>
      <c r="G10" s="36">
        <v>107</v>
      </c>
      <c r="H10" s="36">
        <v>122</v>
      </c>
      <c r="I10" s="40" t="s">
        <v>153</v>
      </c>
      <c r="J10" s="40">
        <v>0.97847358121330719</v>
      </c>
      <c r="K10" s="37"/>
      <c r="L10" s="42"/>
      <c r="M10" s="41" t="s">
        <v>93</v>
      </c>
      <c r="N10" s="41" t="s">
        <v>93</v>
      </c>
      <c r="O10" s="37" t="s">
        <v>93</v>
      </c>
      <c r="P10"/>
      <c r="Q10"/>
      <c r="R10"/>
      <c r="S10"/>
      <c r="T10"/>
    </row>
    <row r="11" spans="1:20" s="22" customFormat="1" ht="20.100000000000001" customHeight="1" x14ac:dyDescent="0.35">
      <c r="A11" s="37" t="s">
        <v>20</v>
      </c>
      <c r="B11" s="37" t="s">
        <v>141</v>
      </c>
      <c r="C11" s="37"/>
      <c r="D11" s="37"/>
      <c r="E11" s="36" t="s">
        <v>25</v>
      </c>
      <c r="F11" s="36">
        <v>212</v>
      </c>
      <c r="G11" s="36">
        <v>220</v>
      </c>
      <c r="H11" s="36">
        <v>235</v>
      </c>
      <c r="I11" s="40" t="s">
        <v>153</v>
      </c>
      <c r="J11" s="40">
        <v>0.88105726872246692</v>
      </c>
      <c r="K11" s="37"/>
      <c r="L11" s="42"/>
      <c r="M11" s="41" t="s">
        <v>93</v>
      </c>
      <c r="N11" s="41" t="s">
        <v>93</v>
      </c>
      <c r="O11" s="37" t="s">
        <v>93</v>
      </c>
      <c r="P11"/>
      <c r="Q11"/>
      <c r="R11"/>
      <c r="S11"/>
      <c r="T11"/>
    </row>
    <row r="12" spans="1:20" s="22" customFormat="1" hidden="1" x14ac:dyDescent="0.3">
      <c r="P12"/>
      <c r="Q12"/>
      <c r="R12"/>
      <c r="S12"/>
      <c r="T12"/>
    </row>
    <row r="13" spans="1:20" s="22" customFormat="1" hidden="1" x14ac:dyDescent="0.3">
      <c r="P13"/>
      <c r="Q13"/>
      <c r="R13"/>
      <c r="S13"/>
      <c r="T13"/>
    </row>
    <row r="14" spans="1:20" s="22" customFormat="1" hidden="1" x14ac:dyDescent="0.3">
      <c r="P14"/>
      <c r="Q14"/>
      <c r="R14"/>
      <c r="S14"/>
      <c r="T14"/>
    </row>
    <row r="15" spans="1:20" s="22" customFormat="1" ht="25.8" x14ac:dyDescent="0.5">
      <c r="A15" s="33" t="s">
        <v>103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152</v>
      </c>
      <c r="N15" s="33"/>
      <c r="O15" s="33"/>
      <c r="P15"/>
      <c r="Q15"/>
      <c r="R15"/>
      <c r="S15"/>
      <c r="T15"/>
    </row>
    <row r="16" spans="1:20" s="22" customFormat="1" ht="18" x14ac:dyDescent="0.35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/>
      <c r="Q16"/>
      <c r="R16"/>
      <c r="S16"/>
      <c r="T16"/>
    </row>
    <row r="17" spans="1:15" ht="18" hidden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8" x14ac:dyDescent="0.35">
      <c r="A18" s="2"/>
      <c r="B18" s="2"/>
      <c r="C18" s="20"/>
      <c r="D18" s="20"/>
      <c r="E18" s="20"/>
      <c r="F18" s="20"/>
      <c r="G18" s="75" t="s">
        <v>2</v>
      </c>
      <c r="H18" s="75"/>
      <c r="I18" s="75" t="s">
        <v>3</v>
      </c>
      <c r="J18" s="75"/>
      <c r="K18" s="75" t="s">
        <v>4</v>
      </c>
      <c r="L18" s="75"/>
      <c r="M18" s="21" t="s">
        <v>56</v>
      </c>
      <c r="N18" s="21" t="s">
        <v>57</v>
      </c>
      <c r="O18" s="20"/>
    </row>
    <row r="19" spans="1:15" ht="18" x14ac:dyDescent="0.35">
      <c r="A19" s="3" t="s">
        <v>0</v>
      </c>
      <c r="B19" s="3" t="s">
        <v>62</v>
      </c>
      <c r="C19" s="21" t="s">
        <v>17</v>
      </c>
      <c r="D19" s="21" t="s">
        <v>50</v>
      </c>
      <c r="E19" s="21" t="s">
        <v>1</v>
      </c>
      <c r="F19" s="21" t="s">
        <v>27</v>
      </c>
      <c r="G19" s="21" t="s">
        <v>8</v>
      </c>
      <c r="H19" s="21" t="s">
        <v>9</v>
      </c>
      <c r="I19" s="21" t="s">
        <v>8</v>
      </c>
      <c r="J19" s="21" t="s">
        <v>9</v>
      </c>
      <c r="K19" s="21" t="s">
        <v>10</v>
      </c>
      <c r="L19" s="21" t="s">
        <v>11</v>
      </c>
      <c r="M19" s="21" t="s">
        <v>5</v>
      </c>
      <c r="N19" s="21" t="s">
        <v>6</v>
      </c>
      <c r="O19" s="21" t="s">
        <v>7</v>
      </c>
    </row>
    <row r="20" spans="1:15" ht="18" x14ac:dyDescent="0.35">
      <c r="A20" s="37" t="s">
        <v>140</v>
      </c>
      <c r="B20" s="42" t="s">
        <v>142</v>
      </c>
      <c r="C20" s="37"/>
      <c r="D20" s="37"/>
      <c r="E20" s="42" t="s">
        <v>128</v>
      </c>
      <c r="F20" s="36">
        <v>826</v>
      </c>
      <c r="G20" s="36">
        <v>177</v>
      </c>
      <c r="H20" s="36">
        <v>192</v>
      </c>
      <c r="I20" s="40">
        <v>0.92850510677808729</v>
      </c>
      <c r="J20" s="40" t="s">
        <v>153</v>
      </c>
      <c r="K20" s="37"/>
      <c r="L20" s="37"/>
      <c r="M20" s="41" t="s">
        <v>93</v>
      </c>
      <c r="N20" s="41" t="s">
        <v>93</v>
      </c>
      <c r="O20" s="36" t="s">
        <v>156</v>
      </c>
    </row>
    <row r="21" spans="1:15" ht="18" x14ac:dyDescent="0.35">
      <c r="A21" s="37" t="s">
        <v>18</v>
      </c>
      <c r="B21" s="37" t="s">
        <v>70</v>
      </c>
      <c r="C21" s="37"/>
      <c r="D21" s="37"/>
      <c r="E21" s="42" t="s">
        <v>23</v>
      </c>
      <c r="F21" s="36">
        <v>75</v>
      </c>
      <c r="G21" s="36">
        <v>208</v>
      </c>
      <c r="H21" s="36">
        <v>223</v>
      </c>
      <c r="I21" s="40">
        <v>0.90252707581227432</v>
      </c>
      <c r="J21" s="40" t="s">
        <v>153</v>
      </c>
      <c r="K21" s="36">
        <v>72</v>
      </c>
      <c r="L21" s="36">
        <v>20</v>
      </c>
      <c r="M21" s="41">
        <v>72.333333333333329</v>
      </c>
      <c r="N21" s="41">
        <v>65.282791817087841</v>
      </c>
      <c r="O21" s="36">
        <v>1</v>
      </c>
    </row>
    <row r="22" spans="1:15" ht="18" x14ac:dyDescent="0.35">
      <c r="A22" s="37" t="s">
        <v>29</v>
      </c>
      <c r="B22" s="37" t="s">
        <v>73</v>
      </c>
      <c r="C22" s="37"/>
      <c r="D22" s="37"/>
      <c r="E22" s="42" t="s">
        <v>30</v>
      </c>
      <c r="F22" s="36">
        <v>1183</v>
      </c>
      <c r="G22" s="36">
        <v>215</v>
      </c>
      <c r="H22" s="36">
        <v>230</v>
      </c>
      <c r="I22" s="40">
        <v>0.89686098654708524</v>
      </c>
      <c r="J22" s="40" t="s">
        <v>153</v>
      </c>
      <c r="K22" s="36"/>
      <c r="L22" s="36"/>
      <c r="M22" s="41" t="s">
        <v>93</v>
      </c>
      <c r="N22" s="41" t="s">
        <v>93</v>
      </c>
      <c r="O22" s="36" t="s">
        <v>93</v>
      </c>
    </row>
    <row r="23" spans="1:15" ht="18" x14ac:dyDescent="0.35">
      <c r="A23" s="37" t="s">
        <v>118</v>
      </c>
      <c r="B23" s="37" t="s">
        <v>120</v>
      </c>
      <c r="C23" s="37"/>
      <c r="D23" s="37"/>
      <c r="E23" s="42" t="s">
        <v>119</v>
      </c>
      <c r="F23" s="36">
        <v>14755</v>
      </c>
      <c r="G23" s="36">
        <v>218</v>
      </c>
      <c r="H23" s="36">
        <v>233</v>
      </c>
      <c r="I23" s="40">
        <v>0.89445438282647582</v>
      </c>
      <c r="J23" s="40" t="s">
        <v>153</v>
      </c>
      <c r="K23" s="36"/>
      <c r="L23" s="36"/>
      <c r="M23" s="41" t="s">
        <v>93</v>
      </c>
      <c r="N23" s="41" t="s">
        <v>93</v>
      </c>
      <c r="O23" s="36" t="s">
        <v>93</v>
      </c>
    </row>
    <row r="24" spans="1:15" ht="18" x14ac:dyDescent="0.35">
      <c r="A24" s="37" t="s">
        <v>19</v>
      </c>
      <c r="B24" s="37" t="s">
        <v>116</v>
      </c>
      <c r="C24" s="37"/>
      <c r="D24" s="37"/>
      <c r="E24" s="42" t="s">
        <v>95</v>
      </c>
      <c r="F24" s="36">
        <v>13991</v>
      </c>
      <c r="G24" s="36">
        <v>218</v>
      </c>
      <c r="H24" s="36">
        <v>233</v>
      </c>
      <c r="I24" s="40">
        <v>0.89445438282647582</v>
      </c>
      <c r="J24" s="40" t="s">
        <v>153</v>
      </c>
      <c r="K24" s="36">
        <v>74</v>
      </c>
      <c r="L24" s="36">
        <v>56</v>
      </c>
      <c r="M24" s="41">
        <v>74.933333333333337</v>
      </c>
      <c r="N24" s="41">
        <v>67.024448419797253</v>
      </c>
      <c r="O24" s="36">
        <v>2</v>
      </c>
    </row>
    <row r="25" spans="1:15" ht="18" x14ac:dyDescent="0.35">
      <c r="A25" s="37" t="s">
        <v>94</v>
      </c>
      <c r="B25" s="37" t="s">
        <v>117</v>
      </c>
      <c r="C25" s="37"/>
      <c r="D25" s="37"/>
      <c r="E25" s="42" t="s">
        <v>95</v>
      </c>
      <c r="F25" s="36">
        <v>556</v>
      </c>
      <c r="G25" s="36">
        <v>218</v>
      </c>
      <c r="H25" s="36">
        <v>233</v>
      </c>
      <c r="I25" s="40">
        <v>0.89445438282647582</v>
      </c>
      <c r="J25" s="40" t="s">
        <v>153</v>
      </c>
      <c r="K25" s="36">
        <v>77</v>
      </c>
      <c r="L25" s="36">
        <v>22</v>
      </c>
      <c r="M25" s="41">
        <v>77.36666666666666</v>
      </c>
      <c r="N25" s="41">
        <v>69.200954084675004</v>
      </c>
      <c r="O25" s="36">
        <v>3</v>
      </c>
    </row>
    <row r="26" spans="1:15" ht="18" x14ac:dyDescent="0.35">
      <c r="A26" s="37" t="s">
        <v>143</v>
      </c>
      <c r="B26" s="37" t="s">
        <v>144</v>
      </c>
      <c r="C26" s="37"/>
      <c r="D26" s="37"/>
      <c r="E26" s="42" t="s">
        <v>25</v>
      </c>
      <c r="F26" s="36">
        <v>215</v>
      </c>
      <c r="G26" s="36">
        <v>220</v>
      </c>
      <c r="H26" s="36">
        <v>235</v>
      </c>
      <c r="I26" s="40" t="s">
        <v>153</v>
      </c>
      <c r="J26" s="40">
        <v>0.88105726872246692</v>
      </c>
      <c r="K26" s="36"/>
      <c r="L26" s="36"/>
      <c r="M26" s="41" t="s">
        <v>93</v>
      </c>
      <c r="N26" s="41" t="s">
        <v>93</v>
      </c>
      <c r="O26" s="37" t="s">
        <v>93</v>
      </c>
    </row>
    <row r="27" spans="1:15" ht="18" x14ac:dyDescent="0.35">
      <c r="A27" s="37" t="s">
        <v>114</v>
      </c>
      <c r="B27" s="37" t="s">
        <v>115</v>
      </c>
      <c r="C27" s="37"/>
      <c r="D27" s="37"/>
      <c r="E27" s="42" t="s">
        <v>25</v>
      </c>
      <c r="F27" s="36">
        <v>330</v>
      </c>
      <c r="G27" s="36">
        <v>220</v>
      </c>
      <c r="H27" s="36">
        <v>235</v>
      </c>
      <c r="I27" s="40" t="s">
        <v>153</v>
      </c>
      <c r="J27" s="40">
        <v>0.88105726872246692</v>
      </c>
      <c r="K27" s="37"/>
      <c r="L27" s="37"/>
      <c r="M27" s="41" t="s">
        <v>93</v>
      </c>
      <c r="N27" s="41" t="s">
        <v>93</v>
      </c>
      <c r="O27" s="37" t="s">
        <v>93</v>
      </c>
    </row>
    <row r="28" spans="1:15" ht="18" x14ac:dyDescent="0.35">
      <c r="A28" s="37" t="s">
        <v>100</v>
      </c>
      <c r="B28" s="37" t="s">
        <v>101</v>
      </c>
      <c r="C28" s="37"/>
      <c r="D28" s="37"/>
      <c r="E28" s="42" t="s">
        <v>102</v>
      </c>
      <c r="F28" s="36"/>
      <c r="G28" s="36">
        <v>221</v>
      </c>
      <c r="H28" s="36">
        <v>236</v>
      </c>
      <c r="I28" s="40" t="s">
        <v>153</v>
      </c>
      <c r="J28" s="40">
        <v>0.88028169014084512</v>
      </c>
      <c r="K28" s="37"/>
      <c r="L28" s="37"/>
      <c r="M28" s="41" t="s">
        <v>93</v>
      </c>
      <c r="N28" s="41" t="s">
        <v>93</v>
      </c>
      <c r="O28" s="37" t="s">
        <v>93</v>
      </c>
    </row>
    <row r="29" spans="1:15" ht="18" x14ac:dyDescent="0.35">
      <c r="A29" s="37" t="s">
        <v>21</v>
      </c>
      <c r="B29" s="37" t="s">
        <v>71</v>
      </c>
      <c r="C29" s="37"/>
      <c r="D29" s="37"/>
      <c r="E29" s="42" t="s">
        <v>26</v>
      </c>
      <c r="F29" s="36">
        <v>6</v>
      </c>
      <c r="G29" s="36">
        <v>223</v>
      </c>
      <c r="H29" s="36">
        <v>238</v>
      </c>
      <c r="I29" s="40" t="s">
        <v>153</v>
      </c>
      <c r="J29" s="40">
        <v>0.87873462214411246</v>
      </c>
      <c r="K29" s="37"/>
      <c r="L29" s="37"/>
      <c r="M29" s="41" t="s">
        <v>93</v>
      </c>
      <c r="N29" s="41" t="s">
        <v>93</v>
      </c>
      <c r="O29" s="37" t="s">
        <v>93</v>
      </c>
    </row>
    <row r="30" spans="1:15" ht="18" x14ac:dyDescent="0.35">
      <c r="A30" s="37" t="s">
        <v>22</v>
      </c>
      <c r="B30" s="37" t="s">
        <v>72</v>
      </c>
      <c r="C30" s="37"/>
      <c r="D30" s="37"/>
      <c r="E30" s="42" t="s">
        <v>28</v>
      </c>
      <c r="F30" s="36">
        <v>1687</v>
      </c>
      <c r="G30" s="36">
        <v>224</v>
      </c>
      <c r="H30" s="36">
        <v>239</v>
      </c>
      <c r="I30" s="40">
        <v>0.88967971530249113</v>
      </c>
      <c r="J30" s="40" t="s">
        <v>153</v>
      </c>
      <c r="K30" s="37"/>
      <c r="L30" s="37"/>
      <c r="M30" s="41" t="s">
        <v>93</v>
      </c>
      <c r="N30" s="41" t="s">
        <v>93</v>
      </c>
      <c r="O30" s="37" t="s">
        <v>93</v>
      </c>
    </row>
    <row r="31" spans="1:15" ht="25.8" x14ac:dyDescent="0.5">
      <c r="A31" s="33" t="s">
        <v>104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 t="s">
        <v>152</v>
      </c>
      <c r="N31" s="33"/>
      <c r="O31" s="33"/>
    </row>
    <row r="32" spans="1:15" x14ac:dyDescent="0.3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 ht="18" x14ac:dyDescent="0.35">
      <c r="A33" s="2"/>
      <c r="B33" s="2"/>
      <c r="C33" s="20"/>
      <c r="D33" s="20"/>
      <c r="E33" s="20"/>
      <c r="F33" s="20"/>
      <c r="G33" s="75" t="s">
        <v>2</v>
      </c>
      <c r="H33" s="75"/>
      <c r="I33" s="75" t="s">
        <v>3</v>
      </c>
      <c r="J33" s="75"/>
      <c r="K33" s="75" t="s">
        <v>147</v>
      </c>
      <c r="L33" s="75"/>
      <c r="M33" s="21" t="s">
        <v>56</v>
      </c>
      <c r="N33" s="21" t="s">
        <v>57</v>
      </c>
      <c r="O33" s="20"/>
    </row>
    <row r="34" spans="1:15" ht="18" x14ac:dyDescent="0.35">
      <c r="A34" s="3" t="s">
        <v>0</v>
      </c>
      <c r="B34" s="3" t="s">
        <v>62</v>
      </c>
      <c r="C34" s="21" t="s">
        <v>17</v>
      </c>
      <c r="D34" s="21" t="s">
        <v>50</v>
      </c>
      <c r="E34" s="21" t="s">
        <v>1</v>
      </c>
      <c r="F34" s="21" t="s">
        <v>27</v>
      </c>
      <c r="G34" s="21" t="s">
        <v>8</v>
      </c>
      <c r="H34" s="21" t="s">
        <v>9</v>
      </c>
      <c r="I34" s="21" t="s">
        <v>8</v>
      </c>
      <c r="J34" s="21" t="s">
        <v>9</v>
      </c>
      <c r="K34" s="21" t="s">
        <v>10</v>
      </c>
      <c r="L34" s="21" t="s">
        <v>11</v>
      </c>
      <c r="M34" s="21" t="s">
        <v>5</v>
      </c>
      <c r="N34" s="21" t="s">
        <v>6</v>
      </c>
      <c r="O34" s="21" t="s">
        <v>7</v>
      </c>
    </row>
    <row r="35" spans="1:15" ht="18" x14ac:dyDescent="0.35">
      <c r="A35" s="37" t="s">
        <v>34</v>
      </c>
      <c r="B35" s="37" t="s">
        <v>79</v>
      </c>
      <c r="C35" s="37"/>
      <c r="D35" s="37"/>
      <c r="E35" s="42" t="s">
        <v>36</v>
      </c>
      <c r="F35" s="36">
        <v>1309</v>
      </c>
      <c r="G35" s="36">
        <v>239</v>
      </c>
      <c r="H35" s="36">
        <v>254</v>
      </c>
      <c r="I35" s="40" t="s">
        <v>153</v>
      </c>
      <c r="J35" s="40">
        <v>0.86655112651646449</v>
      </c>
      <c r="K35" s="37"/>
      <c r="L35" s="44"/>
      <c r="M35" s="41" t="s">
        <v>93</v>
      </c>
      <c r="N35" s="41" t="s">
        <v>93</v>
      </c>
      <c r="O35" s="37" t="s">
        <v>93</v>
      </c>
    </row>
    <row r="36" spans="1:15" ht="18" x14ac:dyDescent="0.35">
      <c r="A36" s="37" t="s">
        <v>33</v>
      </c>
      <c r="B36" s="37" t="s">
        <v>80</v>
      </c>
      <c r="C36" s="37"/>
      <c r="D36" s="37"/>
      <c r="E36" s="42" t="s">
        <v>37</v>
      </c>
      <c r="F36" s="36">
        <v>470</v>
      </c>
      <c r="G36" s="36">
        <v>240</v>
      </c>
      <c r="H36" s="36">
        <v>255</v>
      </c>
      <c r="I36" s="40" t="s">
        <v>153</v>
      </c>
      <c r="J36" s="40">
        <v>0.86580086580086579</v>
      </c>
      <c r="K36" s="36">
        <v>66</v>
      </c>
      <c r="L36" s="45">
        <v>55</v>
      </c>
      <c r="M36" s="41">
        <v>61.916666666666671</v>
      </c>
      <c r="N36" s="41">
        <v>53.60750360750361</v>
      </c>
      <c r="O36" s="36">
        <v>2</v>
      </c>
    </row>
    <row r="37" spans="1:15" ht="18" x14ac:dyDescent="0.35">
      <c r="A37" s="37" t="s">
        <v>31</v>
      </c>
      <c r="B37" s="37" t="s">
        <v>78</v>
      </c>
      <c r="C37" s="37"/>
      <c r="D37" s="37"/>
      <c r="E37" s="42" t="s">
        <v>35</v>
      </c>
      <c r="F37" s="36">
        <v>1256</v>
      </c>
      <c r="G37" s="36">
        <v>242</v>
      </c>
      <c r="H37" s="36">
        <v>257</v>
      </c>
      <c r="I37" s="40" t="s">
        <v>153</v>
      </c>
      <c r="J37" s="40">
        <v>0.86430423509075194</v>
      </c>
      <c r="K37" s="36">
        <v>65</v>
      </c>
      <c r="L37" s="45">
        <v>36</v>
      </c>
      <c r="M37" s="41">
        <v>60.599999999999994</v>
      </c>
      <c r="N37" s="41">
        <v>52.376836646499562</v>
      </c>
      <c r="O37" s="36">
        <v>1</v>
      </c>
    </row>
    <row r="38" spans="1:15" ht="18" x14ac:dyDescent="0.35">
      <c r="A38" s="37" t="s">
        <v>61</v>
      </c>
      <c r="B38" s="37" t="s">
        <v>81</v>
      </c>
      <c r="C38" s="37"/>
      <c r="D38" s="37"/>
      <c r="E38" s="42" t="s">
        <v>37</v>
      </c>
      <c r="F38" s="36"/>
      <c r="G38" s="36">
        <v>243</v>
      </c>
      <c r="H38" s="36">
        <v>258</v>
      </c>
      <c r="I38" s="40" t="s">
        <v>153</v>
      </c>
      <c r="J38" s="40">
        <v>0.86355785837651122</v>
      </c>
      <c r="K38" s="37"/>
      <c r="L38" s="44"/>
      <c r="M38" s="41" t="s">
        <v>93</v>
      </c>
      <c r="N38" s="41" t="s">
        <v>93</v>
      </c>
      <c r="O38" s="37" t="s">
        <v>93</v>
      </c>
    </row>
    <row r="39" spans="1:15" ht="18" x14ac:dyDescent="0.35">
      <c r="A39" s="37" t="s">
        <v>32</v>
      </c>
      <c r="B39" s="37" t="s">
        <v>77</v>
      </c>
      <c r="C39" s="37"/>
      <c r="D39" s="37"/>
      <c r="E39" s="42" t="s">
        <v>35</v>
      </c>
      <c r="F39" s="36">
        <v>686</v>
      </c>
      <c r="G39" s="36">
        <v>245</v>
      </c>
      <c r="H39" s="36">
        <v>260</v>
      </c>
      <c r="I39" s="40" t="s">
        <v>153</v>
      </c>
      <c r="J39" s="40">
        <v>0.86206896551724133</v>
      </c>
      <c r="K39" s="37"/>
      <c r="L39" s="44"/>
      <c r="M39" s="41" t="s">
        <v>93</v>
      </c>
      <c r="N39" s="41" t="s">
        <v>93</v>
      </c>
      <c r="O39" s="37" t="s">
        <v>93</v>
      </c>
    </row>
    <row r="40" spans="1:15" ht="18" x14ac:dyDescent="0.35">
      <c r="A40" s="37" t="s">
        <v>138</v>
      </c>
      <c r="B40" s="37" t="s">
        <v>139</v>
      </c>
      <c r="C40" s="37"/>
      <c r="D40" s="37"/>
      <c r="E40" s="42" t="s">
        <v>134</v>
      </c>
      <c r="F40" s="36"/>
      <c r="G40" s="36">
        <v>262</v>
      </c>
      <c r="H40" s="36">
        <v>277</v>
      </c>
      <c r="I40" s="40" t="s">
        <v>153</v>
      </c>
      <c r="J40" s="40">
        <v>0.84961767204757854</v>
      </c>
      <c r="K40" s="37"/>
      <c r="L40" s="44"/>
      <c r="M40" s="41" t="s">
        <v>93</v>
      </c>
      <c r="N40" s="41" t="s">
        <v>93</v>
      </c>
      <c r="O40" s="37" t="s">
        <v>93</v>
      </c>
    </row>
    <row r="41" spans="1:15" ht="18" x14ac:dyDescent="0.35">
      <c r="A41" s="37" t="s">
        <v>145</v>
      </c>
      <c r="B41" s="37"/>
      <c r="C41" s="37"/>
      <c r="D41" s="37"/>
      <c r="E41" s="42" t="s">
        <v>146</v>
      </c>
      <c r="F41" s="36"/>
      <c r="G41" s="36">
        <v>271</v>
      </c>
      <c r="H41" s="36">
        <v>286</v>
      </c>
      <c r="I41" s="40" t="s">
        <v>153</v>
      </c>
      <c r="J41" s="40">
        <v>0.84317032040472173</v>
      </c>
      <c r="K41" s="37"/>
      <c r="L41" s="37"/>
      <c r="M41" s="41" t="s">
        <v>93</v>
      </c>
      <c r="N41" s="41" t="s">
        <v>93</v>
      </c>
      <c r="O41" s="37" t="s">
        <v>93</v>
      </c>
    </row>
    <row r="42" spans="1:15" x14ac:dyDescent="0.3">
      <c r="A42" s="56" t="s">
        <v>148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ht="25.8" x14ac:dyDescent="0.5">
      <c r="A43" s="33" t="s">
        <v>105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 t="s">
        <v>152</v>
      </c>
      <c r="N43" s="33"/>
      <c r="O43" s="33"/>
    </row>
    <row r="44" spans="1:15" x14ac:dyDescent="0.3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</row>
    <row r="45" spans="1:15" ht="18" x14ac:dyDescent="0.35">
      <c r="A45" s="2"/>
      <c r="B45" s="2"/>
      <c r="C45" s="20"/>
      <c r="D45" s="20"/>
      <c r="E45" s="20"/>
      <c r="F45" s="20"/>
      <c r="G45" s="75" t="s">
        <v>2</v>
      </c>
      <c r="H45" s="75"/>
      <c r="I45" s="75" t="s">
        <v>3</v>
      </c>
      <c r="J45" s="75"/>
      <c r="K45" s="75" t="s">
        <v>147</v>
      </c>
      <c r="L45" s="75"/>
      <c r="M45" s="21" t="s">
        <v>56</v>
      </c>
      <c r="N45" s="21" t="s">
        <v>57</v>
      </c>
      <c r="O45" s="20"/>
    </row>
    <row r="46" spans="1:15" ht="18" x14ac:dyDescent="0.35">
      <c r="A46" s="3" t="s">
        <v>0</v>
      </c>
      <c r="B46" s="3" t="s">
        <v>62</v>
      </c>
      <c r="C46" s="21" t="s">
        <v>17</v>
      </c>
      <c r="D46" s="21" t="s">
        <v>50</v>
      </c>
      <c r="E46" s="21" t="s">
        <v>1</v>
      </c>
      <c r="F46" s="21" t="s">
        <v>27</v>
      </c>
      <c r="G46" s="21" t="s">
        <v>8</v>
      </c>
      <c r="H46" s="21" t="s">
        <v>9</v>
      </c>
      <c r="I46" s="21" t="s">
        <v>8</v>
      </c>
      <c r="J46" s="21" t="s">
        <v>9</v>
      </c>
      <c r="K46" s="21" t="s">
        <v>10</v>
      </c>
      <c r="L46" s="21" t="s">
        <v>11</v>
      </c>
      <c r="M46" s="21" t="s">
        <v>5</v>
      </c>
      <c r="N46" s="21" t="s">
        <v>6</v>
      </c>
      <c r="O46" s="21" t="s">
        <v>7</v>
      </c>
    </row>
    <row r="47" spans="1:15" ht="18" x14ac:dyDescent="0.35">
      <c r="A47" s="37" t="s">
        <v>38</v>
      </c>
      <c r="B47" s="37" t="s">
        <v>82</v>
      </c>
      <c r="C47" s="37"/>
      <c r="D47" s="37"/>
      <c r="E47" s="42" t="s">
        <v>39</v>
      </c>
      <c r="F47" s="36">
        <v>485</v>
      </c>
      <c r="G47" s="36">
        <v>168</v>
      </c>
      <c r="H47" s="36">
        <v>183</v>
      </c>
      <c r="I47" s="40" t="s">
        <v>153</v>
      </c>
      <c r="J47" s="40">
        <v>0.92336103416435822</v>
      </c>
      <c r="K47" s="36" t="s">
        <v>151</v>
      </c>
      <c r="L47" s="36" t="s">
        <v>151</v>
      </c>
      <c r="M47" s="58" t="s">
        <v>151</v>
      </c>
      <c r="N47" s="59" t="s">
        <v>151</v>
      </c>
      <c r="O47" s="60">
        <v>3</v>
      </c>
    </row>
    <row r="48" spans="1:15" ht="18" x14ac:dyDescent="0.35">
      <c r="A48" s="37" t="s">
        <v>40</v>
      </c>
      <c r="B48" s="37" t="s">
        <v>88</v>
      </c>
      <c r="C48" s="37"/>
      <c r="D48" s="37"/>
      <c r="E48" s="42" t="s">
        <v>89</v>
      </c>
      <c r="F48" s="36">
        <v>303</v>
      </c>
      <c r="G48" s="36">
        <v>183</v>
      </c>
      <c r="H48" s="36">
        <v>198</v>
      </c>
      <c r="I48" s="40" t="s">
        <v>153</v>
      </c>
      <c r="J48" s="40">
        <v>0.91074681238615662</v>
      </c>
      <c r="K48" s="37"/>
      <c r="L48" s="37"/>
      <c r="M48" s="41" t="s">
        <v>93</v>
      </c>
      <c r="N48" s="38" t="s">
        <v>93</v>
      </c>
      <c r="O48" s="60" t="s">
        <v>93</v>
      </c>
    </row>
    <row r="49" spans="1:15" ht="18" x14ac:dyDescent="0.35">
      <c r="A49" s="37" t="s">
        <v>43</v>
      </c>
      <c r="B49" s="37" t="s">
        <v>83</v>
      </c>
      <c r="C49" s="37"/>
      <c r="D49" s="37"/>
      <c r="E49" s="42" t="s">
        <v>44</v>
      </c>
      <c r="F49" s="36">
        <v>97</v>
      </c>
      <c r="G49" s="36">
        <v>186</v>
      </c>
      <c r="H49" s="36">
        <v>201</v>
      </c>
      <c r="I49" s="40" t="s">
        <v>153</v>
      </c>
      <c r="J49" s="40">
        <v>0.90826521344232514</v>
      </c>
      <c r="K49" s="37"/>
      <c r="L49" s="37"/>
      <c r="M49" s="41" t="s">
        <v>93</v>
      </c>
      <c r="N49" s="38" t="s">
        <v>93</v>
      </c>
      <c r="O49" s="60" t="s">
        <v>93</v>
      </c>
    </row>
    <row r="50" spans="1:15" ht="18" x14ac:dyDescent="0.35">
      <c r="A50" s="37" t="s">
        <v>41</v>
      </c>
      <c r="B50" s="37" t="s">
        <v>85</v>
      </c>
      <c r="C50" s="37"/>
      <c r="D50" s="37"/>
      <c r="E50" s="42" t="s">
        <v>42</v>
      </c>
      <c r="F50" s="36">
        <v>505</v>
      </c>
      <c r="G50" s="36">
        <v>188</v>
      </c>
      <c r="H50" s="36">
        <v>203</v>
      </c>
      <c r="I50" s="40" t="s">
        <v>153</v>
      </c>
      <c r="J50" s="40">
        <v>0.90661831368993651</v>
      </c>
      <c r="K50" s="36">
        <v>67</v>
      </c>
      <c r="L50" s="36">
        <v>55</v>
      </c>
      <c r="M50" s="41">
        <v>62.916666666666671</v>
      </c>
      <c r="N50" s="38">
        <v>57.041402236325176</v>
      </c>
      <c r="O50" s="60">
        <v>1</v>
      </c>
    </row>
    <row r="51" spans="1:15" ht="18" x14ac:dyDescent="0.35">
      <c r="A51" s="37" t="s">
        <v>46</v>
      </c>
      <c r="B51" s="37" t="s">
        <v>84</v>
      </c>
      <c r="C51" s="37"/>
      <c r="D51" s="37"/>
      <c r="E51" s="42" t="s">
        <v>47</v>
      </c>
      <c r="F51" s="36">
        <v>144</v>
      </c>
      <c r="G51" s="36">
        <v>195</v>
      </c>
      <c r="H51" s="36">
        <v>210</v>
      </c>
      <c r="I51" s="40" t="s">
        <v>153</v>
      </c>
      <c r="J51" s="40">
        <v>0.90090090090090091</v>
      </c>
      <c r="K51" s="37"/>
      <c r="L51" s="37"/>
      <c r="M51" s="41" t="s">
        <v>93</v>
      </c>
      <c r="N51" s="38" t="s">
        <v>93</v>
      </c>
      <c r="O51" s="39" t="s">
        <v>93</v>
      </c>
    </row>
    <row r="52" spans="1:15" ht="18" x14ac:dyDescent="0.35">
      <c r="A52" s="37" t="s">
        <v>45</v>
      </c>
      <c r="B52" s="37" t="s">
        <v>90</v>
      </c>
      <c r="C52" s="37"/>
      <c r="D52" s="37"/>
      <c r="E52" s="42" t="s">
        <v>47</v>
      </c>
      <c r="F52" s="36">
        <v>285</v>
      </c>
      <c r="G52" s="36">
        <v>195</v>
      </c>
      <c r="H52" s="36">
        <v>210</v>
      </c>
      <c r="I52" s="40" t="s">
        <v>153</v>
      </c>
      <c r="J52" s="40">
        <v>0.90090090090090091</v>
      </c>
      <c r="K52" s="37"/>
      <c r="L52" s="37"/>
      <c r="M52" s="41" t="s">
        <v>93</v>
      </c>
      <c r="N52" s="38" t="s">
        <v>93</v>
      </c>
      <c r="O52" s="39" t="s">
        <v>93</v>
      </c>
    </row>
    <row r="53" spans="1:15" ht="18" x14ac:dyDescent="0.35">
      <c r="A53" s="37" t="s">
        <v>150</v>
      </c>
      <c r="B53" s="37"/>
      <c r="C53" s="37"/>
      <c r="D53" s="37"/>
      <c r="E53" s="42" t="s">
        <v>129</v>
      </c>
      <c r="F53" s="36"/>
      <c r="G53" s="36">
        <v>222</v>
      </c>
      <c r="H53" s="36">
        <v>237</v>
      </c>
      <c r="I53" s="43" t="s">
        <v>153</v>
      </c>
      <c r="J53" s="43">
        <v>0.87950747581354438</v>
      </c>
      <c r="K53" s="37"/>
      <c r="L53" s="37"/>
      <c r="M53" s="41" t="s">
        <v>93</v>
      </c>
      <c r="N53" s="38" t="s">
        <v>93</v>
      </c>
      <c r="O53" s="39" t="s">
        <v>93</v>
      </c>
    </row>
    <row r="54" spans="1:15" x14ac:dyDescent="0.3">
      <c r="A54" s="56" t="s">
        <v>148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</row>
    <row r="55" spans="1:15" ht="25.8" x14ac:dyDescent="0.5">
      <c r="A55" s="33" t="s">
        <v>106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 t="s">
        <v>152</v>
      </c>
      <c r="N55" s="33"/>
      <c r="O55" s="33"/>
    </row>
    <row r="56" spans="1:15" x14ac:dyDescent="0.3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</row>
  </sheetData>
  <mergeCells count="15">
    <mergeCell ref="G18:H18"/>
    <mergeCell ref="I18:J18"/>
    <mergeCell ref="K18:L18"/>
    <mergeCell ref="A1:O1"/>
    <mergeCell ref="A2:O2"/>
    <mergeCell ref="A16:O16"/>
    <mergeCell ref="G3:H3"/>
    <mergeCell ref="I3:J3"/>
    <mergeCell ref="K3:L3"/>
    <mergeCell ref="G45:H45"/>
    <mergeCell ref="I45:J45"/>
    <mergeCell ref="K45:L45"/>
    <mergeCell ref="G33:H33"/>
    <mergeCell ref="I33:J33"/>
    <mergeCell ref="K33:L33"/>
  </mergeCells>
  <phoneticPr fontId="0" type="noConversion"/>
  <printOptions horizontalCentered="1" verticalCentered="1"/>
  <pageMargins left="0.7" right="0.7" top="0.75" bottom="0.75" header="0.3" footer="0.3"/>
  <pageSetup scale="72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selection sqref="A1:S35"/>
    </sheetView>
  </sheetViews>
  <sheetFormatPr defaultRowHeight="14.4" x14ac:dyDescent="0.3"/>
  <cols>
    <col min="1" max="13" width="6.6640625" style="6" customWidth="1"/>
    <col min="14" max="14" width="6.6640625" customWidth="1"/>
    <col min="15" max="15" width="2.44140625" customWidth="1"/>
  </cols>
  <sheetData>
    <row r="1" spans="1:19" ht="21" x14ac:dyDescent="0.4">
      <c r="A1" s="79" t="s">
        <v>99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19" x14ac:dyDescent="0.3">
      <c r="A2" s="80" t="s">
        <v>51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x14ac:dyDescent="0.3">
      <c r="A3" s="80" t="s">
        <v>52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15" thickBot="1" x14ac:dyDescent="0.35"/>
    <row r="5" spans="1:19" x14ac:dyDescent="0.3">
      <c r="A5" s="9" t="s">
        <v>53</v>
      </c>
      <c r="B5" s="10" t="s">
        <v>3</v>
      </c>
      <c r="C5" s="11" t="s">
        <v>53</v>
      </c>
      <c r="D5" s="10" t="s">
        <v>3</v>
      </c>
      <c r="E5" s="11" t="s">
        <v>53</v>
      </c>
      <c r="F5" s="10" t="s">
        <v>3</v>
      </c>
      <c r="G5" s="11" t="s">
        <v>53</v>
      </c>
      <c r="H5" s="10" t="s">
        <v>3</v>
      </c>
      <c r="I5" s="11" t="s">
        <v>53</v>
      </c>
      <c r="J5" s="10" t="s">
        <v>3</v>
      </c>
      <c r="K5" s="11" t="s">
        <v>53</v>
      </c>
      <c r="L5" s="10" t="s">
        <v>3</v>
      </c>
      <c r="M5" s="11" t="s">
        <v>53</v>
      </c>
      <c r="N5" s="12" t="s">
        <v>3</v>
      </c>
      <c r="O5" s="19"/>
      <c r="P5" s="9" t="s">
        <v>54</v>
      </c>
      <c r="Q5" s="10" t="s">
        <v>55</v>
      </c>
      <c r="R5" s="11" t="s">
        <v>54</v>
      </c>
      <c r="S5" s="12" t="s">
        <v>55</v>
      </c>
    </row>
    <row r="6" spans="1:19" x14ac:dyDescent="0.3">
      <c r="A6" s="13">
        <v>80</v>
      </c>
      <c r="B6" s="8">
        <f>1000/(900+A6)</f>
        <v>1.0204081632653061</v>
      </c>
      <c r="C6" s="7">
        <v>110</v>
      </c>
      <c r="D6" s="8">
        <f t="shared" ref="D6:D35" si="0">1000/(900+C6)</f>
        <v>0.99009900990099009</v>
      </c>
      <c r="E6" s="7">
        <v>140</v>
      </c>
      <c r="F6" s="8">
        <f t="shared" ref="F6:F35" si="1">1000/(900+E6)</f>
        <v>0.96153846153846156</v>
      </c>
      <c r="G6" s="7">
        <v>170</v>
      </c>
      <c r="H6" s="8">
        <f t="shared" ref="H6:H35" si="2">1000/(900+G6)</f>
        <v>0.93457943925233644</v>
      </c>
      <c r="I6" s="7">
        <v>200</v>
      </c>
      <c r="J6" s="8">
        <f t="shared" ref="J6:J35" si="3">1000/(900+I6)</f>
        <v>0.90909090909090906</v>
      </c>
      <c r="K6" s="7">
        <v>230</v>
      </c>
      <c r="L6" s="8">
        <f t="shared" ref="L6:L35" si="4">1000/(900+K6)</f>
        <v>0.88495575221238942</v>
      </c>
      <c r="M6" s="7">
        <v>260</v>
      </c>
      <c r="N6" s="14">
        <f t="shared" ref="N6:N35" si="5">1000/(900+M6)</f>
        <v>0.86206896551724133</v>
      </c>
      <c r="O6" s="19"/>
      <c r="P6" s="13">
        <v>1</v>
      </c>
      <c r="Q6" s="8">
        <f>+P6/60</f>
        <v>1.6666666666666666E-2</v>
      </c>
      <c r="R6" s="7">
        <v>30</v>
      </c>
      <c r="S6" s="14">
        <f>+R6/60</f>
        <v>0.5</v>
      </c>
    </row>
    <row r="7" spans="1:19" x14ac:dyDescent="0.3">
      <c r="A7" s="13">
        <f>+A6+1</f>
        <v>81</v>
      </c>
      <c r="B7" s="8">
        <f t="shared" ref="B7:B35" si="6">1000/(900+A7)</f>
        <v>1.019367991845056</v>
      </c>
      <c r="C7" s="7">
        <f>+C6+1</f>
        <v>111</v>
      </c>
      <c r="D7" s="8">
        <f t="shared" si="0"/>
        <v>0.98911968348170132</v>
      </c>
      <c r="E7" s="7">
        <f>+E6+1</f>
        <v>141</v>
      </c>
      <c r="F7" s="8">
        <f t="shared" si="1"/>
        <v>0.96061479346781942</v>
      </c>
      <c r="G7" s="7">
        <f>+G6+1</f>
        <v>171</v>
      </c>
      <c r="H7" s="8">
        <f t="shared" si="2"/>
        <v>0.93370681605975725</v>
      </c>
      <c r="I7" s="7">
        <f>+I6+1</f>
        <v>201</v>
      </c>
      <c r="J7" s="8">
        <f t="shared" si="3"/>
        <v>0.90826521344232514</v>
      </c>
      <c r="K7" s="7">
        <f>+K6+1</f>
        <v>231</v>
      </c>
      <c r="L7" s="8">
        <f t="shared" si="4"/>
        <v>0.88417329796640143</v>
      </c>
      <c r="M7" s="7">
        <f>+M6+1</f>
        <v>261</v>
      </c>
      <c r="N7" s="14">
        <f t="shared" si="5"/>
        <v>0.8613264427217916</v>
      </c>
      <c r="O7" s="19"/>
      <c r="P7" s="13">
        <f>+P6+1</f>
        <v>2</v>
      </c>
      <c r="Q7" s="8">
        <f t="shared" ref="Q7:S35" si="7">+P7/60</f>
        <v>3.3333333333333333E-2</v>
      </c>
      <c r="R7" s="7">
        <f>+R6+1</f>
        <v>31</v>
      </c>
      <c r="S7" s="14">
        <f t="shared" si="7"/>
        <v>0.51666666666666672</v>
      </c>
    </row>
    <row r="8" spans="1:19" x14ac:dyDescent="0.3">
      <c r="A8" s="13">
        <f t="shared" ref="A8:M35" si="8">+A7+1</f>
        <v>82</v>
      </c>
      <c r="B8" s="8">
        <f t="shared" si="6"/>
        <v>1.0183299389002036</v>
      </c>
      <c r="C8" s="7">
        <f t="shared" si="8"/>
        <v>112</v>
      </c>
      <c r="D8" s="8">
        <f t="shared" si="0"/>
        <v>0.98814229249011853</v>
      </c>
      <c r="E8" s="7">
        <f t="shared" si="8"/>
        <v>142</v>
      </c>
      <c r="F8" s="8">
        <f t="shared" si="1"/>
        <v>0.95969289827255277</v>
      </c>
      <c r="G8" s="7">
        <f t="shared" si="8"/>
        <v>172</v>
      </c>
      <c r="H8" s="8">
        <f t="shared" si="2"/>
        <v>0.93283582089552242</v>
      </c>
      <c r="I8" s="7">
        <f t="shared" si="8"/>
        <v>202</v>
      </c>
      <c r="J8" s="8">
        <f t="shared" si="3"/>
        <v>0.90744101633393826</v>
      </c>
      <c r="K8" s="7">
        <f t="shared" si="8"/>
        <v>232</v>
      </c>
      <c r="L8" s="8">
        <f t="shared" si="4"/>
        <v>0.88339222614840984</v>
      </c>
      <c r="M8" s="7">
        <f t="shared" si="8"/>
        <v>262</v>
      </c>
      <c r="N8" s="14">
        <f t="shared" si="5"/>
        <v>0.86058519793459554</v>
      </c>
      <c r="O8" s="19"/>
      <c r="P8" s="13">
        <f t="shared" ref="P8:P35" si="9">+P7+1</f>
        <v>3</v>
      </c>
      <c r="Q8" s="8">
        <f t="shared" si="7"/>
        <v>0.05</v>
      </c>
      <c r="R8" s="7">
        <f t="shared" ref="R8:R35" si="10">+R7+1</f>
        <v>32</v>
      </c>
      <c r="S8" s="14">
        <f t="shared" si="7"/>
        <v>0.53333333333333333</v>
      </c>
    </row>
    <row r="9" spans="1:19" x14ac:dyDescent="0.3">
      <c r="A9" s="13">
        <f t="shared" si="8"/>
        <v>83</v>
      </c>
      <c r="B9" s="8">
        <f t="shared" si="6"/>
        <v>1.0172939979654121</v>
      </c>
      <c r="C9" s="7">
        <f t="shared" si="8"/>
        <v>113</v>
      </c>
      <c r="D9" s="8">
        <f t="shared" si="0"/>
        <v>0.98716683119447191</v>
      </c>
      <c r="E9" s="7">
        <f t="shared" si="8"/>
        <v>143</v>
      </c>
      <c r="F9" s="8">
        <f t="shared" si="1"/>
        <v>0.95877277085330781</v>
      </c>
      <c r="G9" s="7">
        <f t="shared" si="8"/>
        <v>173</v>
      </c>
      <c r="H9" s="8">
        <f t="shared" si="2"/>
        <v>0.93196644920782856</v>
      </c>
      <c r="I9" s="7">
        <f t="shared" si="8"/>
        <v>203</v>
      </c>
      <c r="J9" s="8">
        <f t="shared" si="3"/>
        <v>0.90661831368993651</v>
      </c>
      <c r="K9" s="7">
        <f t="shared" si="8"/>
        <v>233</v>
      </c>
      <c r="L9" s="8">
        <f t="shared" si="4"/>
        <v>0.88261253309796994</v>
      </c>
      <c r="M9" s="7">
        <f t="shared" si="8"/>
        <v>263</v>
      </c>
      <c r="N9" s="14">
        <f t="shared" si="5"/>
        <v>0.85984522785898543</v>
      </c>
      <c r="O9" s="19"/>
      <c r="P9" s="13">
        <f t="shared" si="9"/>
        <v>4</v>
      </c>
      <c r="Q9" s="8">
        <f t="shared" si="7"/>
        <v>6.6666666666666666E-2</v>
      </c>
      <c r="R9" s="7">
        <f t="shared" si="10"/>
        <v>33</v>
      </c>
      <c r="S9" s="14">
        <f t="shared" si="7"/>
        <v>0.55000000000000004</v>
      </c>
    </row>
    <row r="10" spans="1:19" x14ac:dyDescent="0.3">
      <c r="A10" s="13">
        <f t="shared" si="8"/>
        <v>84</v>
      </c>
      <c r="B10" s="8">
        <f t="shared" si="6"/>
        <v>1.0162601626016261</v>
      </c>
      <c r="C10" s="7">
        <f t="shared" si="8"/>
        <v>114</v>
      </c>
      <c r="D10" s="8">
        <f t="shared" si="0"/>
        <v>0.98619329388560162</v>
      </c>
      <c r="E10" s="7">
        <f t="shared" si="8"/>
        <v>144</v>
      </c>
      <c r="F10" s="8">
        <f t="shared" si="1"/>
        <v>0.95785440613026818</v>
      </c>
      <c r="G10" s="7">
        <f t="shared" si="8"/>
        <v>174</v>
      </c>
      <c r="H10" s="8">
        <f t="shared" si="2"/>
        <v>0.93109869646182497</v>
      </c>
      <c r="I10" s="7">
        <f t="shared" si="8"/>
        <v>204</v>
      </c>
      <c r="J10" s="8">
        <f t="shared" si="3"/>
        <v>0.90579710144927539</v>
      </c>
      <c r="K10" s="7">
        <f t="shared" si="8"/>
        <v>234</v>
      </c>
      <c r="L10" s="8">
        <f t="shared" si="4"/>
        <v>0.88183421516754845</v>
      </c>
      <c r="M10" s="7">
        <f t="shared" si="8"/>
        <v>264</v>
      </c>
      <c r="N10" s="14">
        <f t="shared" si="5"/>
        <v>0.85910652920962194</v>
      </c>
      <c r="O10" s="19"/>
      <c r="P10" s="13">
        <f t="shared" si="9"/>
        <v>5</v>
      </c>
      <c r="Q10" s="8">
        <f t="shared" si="7"/>
        <v>8.3333333333333329E-2</v>
      </c>
      <c r="R10" s="7">
        <f t="shared" si="10"/>
        <v>34</v>
      </c>
      <c r="S10" s="14">
        <f t="shared" si="7"/>
        <v>0.56666666666666665</v>
      </c>
    </row>
    <row r="11" spans="1:19" x14ac:dyDescent="0.3">
      <c r="A11" s="13">
        <f t="shared" si="8"/>
        <v>85</v>
      </c>
      <c r="B11" s="8">
        <f t="shared" si="6"/>
        <v>1.015228426395939</v>
      </c>
      <c r="C11" s="7">
        <f t="shared" si="8"/>
        <v>115</v>
      </c>
      <c r="D11" s="8">
        <f t="shared" si="0"/>
        <v>0.98522167487684731</v>
      </c>
      <c r="E11" s="7">
        <f t="shared" si="8"/>
        <v>145</v>
      </c>
      <c r="F11" s="8">
        <f t="shared" si="1"/>
        <v>0.9569377990430622</v>
      </c>
      <c r="G11" s="7">
        <f t="shared" si="8"/>
        <v>175</v>
      </c>
      <c r="H11" s="8">
        <f t="shared" si="2"/>
        <v>0.93023255813953487</v>
      </c>
      <c r="I11" s="7">
        <f t="shared" si="8"/>
        <v>205</v>
      </c>
      <c r="J11" s="8">
        <f t="shared" si="3"/>
        <v>0.90497737556561086</v>
      </c>
      <c r="K11" s="7">
        <f t="shared" si="8"/>
        <v>235</v>
      </c>
      <c r="L11" s="8">
        <f t="shared" si="4"/>
        <v>0.88105726872246692</v>
      </c>
      <c r="M11" s="7">
        <f t="shared" si="8"/>
        <v>265</v>
      </c>
      <c r="N11" s="14">
        <f t="shared" si="5"/>
        <v>0.85836909871244638</v>
      </c>
      <c r="O11" s="19"/>
      <c r="P11" s="13">
        <f t="shared" si="9"/>
        <v>6</v>
      </c>
      <c r="Q11" s="8">
        <f t="shared" si="7"/>
        <v>0.1</v>
      </c>
      <c r="R11" s="7">
        <f t="shared" si="10"/>
        <v>35</v>
      </c>
      <c r="S11" s="14">
        <f t="shared" si="7"/>
        <v>0.58333333333333337</v>
      </c>
    </row>
    <row r="12" spans="1:19" x14ac:dyDescent="0.3">
      <c r="A12" s="13">
        <f t="shared" si="8"/>
        <v>86</v>
      </c>
      <c r="B12" s="8">
        <f t="shared" si="6"/>
        <v>1.0141987829614605</v>
      </c>
      <c r="C12" s="7">
        <f t="shared" si="8"/>
        <v>116</v>
      </c>
      <c r="D12" s="8">
        <f t="shared" si="0"/>
        <v>0.98425196850393704</v>
      </c>
      <c r="E12" s="7">
        <f t="shared" si="8"/>
        <v>146</v>
      </c>
      <c r="F12" s="8">
        <f t="shared" si="1"/>
        <v>0.95602294455066916</v>
      </c>
      <c r="G12" s="7">
        <f t="shared" si="8"/>
        <v>176</v>
      </c>
      <c r="H12" s="8">
        <f t="shared" si="2"/>
        <v>0.92936802973977695</v>
      </c>
      <c r="I12" s="7">
        <f t="shared" si="8"/>
        <v>206</v>
      </c>
      <c r="J12" s="8">
        <f t="shared" si="3"/>
        <v>0.9041591320072333</v>
      </c>
      <c r="K12" s="7">
        <f t="shared" si="8"/>
        <v>236</v>
      </c>
      <c r="L12" s="8">
        <f t="shared" si="4"/>
        <v>0.88028169014084512</v>
      </c>
      <c r="M12" s="7">
        <f t="shared" si="8"/>
        <v>266</v>
      </c>
      <c r="N12" s="14">
        <f t="shared" si="5"/>
        <v>0.85763293310463118</v>
      </c>
      <c r="O12" s="19"/>
      <c r="P12" s="13">
        <f t="shared" si="9"/>
        <v>7</v>
      </c>
      <c r="Q12" s="8">
        <f t="shared" si="7"/>
        <v>0.11666666666666667</v>
      </c>
      <c r="R12" s="7">
        <f t="shared" si="10"/>
        <v>36</v>
      </c>
      <c r="S12" s="14">
        <f t="shared" si="7"/>
        <v>0.6</v>
      </c>
    </row>
    <row r="13" spans="1:19" x14ac:dyDescent="0.3">
      <c r="A13" s="13">
        <f t="shared" si="8"/>
        <v>87</v>
      </c>
      <c r="B13" s="8">
        <f t="shared" si="6"/>
        <v>1.0131712259371835</v>
      </c>
      <c r="C13" s="7">
        <f t="shared" si="8"/>
        <v>117</v>
      </c>
      <c r="D13" s="8">
        <f t="shared" si="0"/>
        <v>0.98328416912487704</v>
      </c>
      <c r="E13" s="7">
        <f t="shared" si="8"/>
        <v>147</v>
      </c>
      <c r="F13" s="8">
        <f t="shared" si="1"/>
        <v>0.95510983763132762</v>
      </c>
      <c r="G13" s="7">
        <f t="shared" si="8"/>
        <v>177</v>
      </c>
      <c r="H13" s="8">
        <f t="shared" si="2"/>
        <v>0.92850510677808729</v>
      </c>
      <c r="I13" s="7">
        <f t="shared" si="8"/>
        <v>207</v>
      </c>
      <c r="J13" s="8">
        <f t="shared" si="3"/>
        <v>0.90334236675700086</v>
      </c>
      <c r="K13" s="7">
        <f t="shared" si="8"/>
        <v>237</v>
      </c>
      <c r="L13" s="8">
        <f t="shared" si="4"/>
        <v>0.87950747581354438</v>
      </c>
      <c r="M13" s="7">
        <f t="shared" si="8"/>
        <v>267</v>
      </c>
      <c r="N13" s="14">
        <f t="shared" si="5"/>
        <v>0.85689802913453295</v>
      </c>
      <c r="O13" s="19"/>
      <c r="P13" s="13">
        <f t="shared" si="9"/>
        <v>8</v>
      </c>
      <c r="Q13" s="8">
        <f t="shared" si="7"/>
        <v>0.13333333333333333</v>
      </c>
      <c r="R13" s="7">
        <f t="shared" si="10"/>
        <v>37</v>
      </c>
      <c r="S13" s="14">
        <f t="shared" si="7"/>
        <v>0.6166666666666667</v>
      </c>
    </row>
    <row r="14" spans="1:19" x14ac:dyDescent="0.3">
      <c r="A14" s="13">
        <f t="shared" si="8"/>
        <v>88</v>
      </c>
      <c r="B14" s="8">
        <f t="shared" si="6"/>
        <v>1.0121457489878543</v>
      </c>
      <c r="C14" s="7">
        <f t="shared" si="8"/>
        <v>118</v>
      </c>
      <c r="D14" s="8">
        <f t="shared" si="0"/>
        <v>0.98231827111984282</v>
      </c>
      <c r="E14" s="7">
        <f t="shared" si="8"/>
        <v>148</v>
      </c>
      <c r="F14" s="8">
        <f t="shared" si="1"/>
        <v>0.95419847328244278</v>
      </c>
      <c r="G14" s="7">
        <f t="shared" si="8"/>
        <v>178</v>
      </c>
      <c r="H14" s="8">
        <f t="shared" si="2"/>
        <v>0.92764378478664189</v>
      </c>
      <c r="I14" s="7">
        <f t="shared" si="8"/>
        <v>208</v>
      </c>
      <c r="J14" s="8">
        <f t="shared" si="3"/>
        <v>0.90252707581227432</v>
      </c>
      <c r="K14" s="7">
        <f t="shared" si="8"/>
        <v>238</v>
      </c>
      <c r="L14" s="8">
        <f t="shared" si="4"/>
        <v>0.87873462214411246</v>
      </c>
      <c r="M14" s="7">
        <f t="shared" si="8"/>
        <v>268</v>
      </c>
      <c r="N14" s="14">
        <f t="shared" si="5"/>
        <v>0.85616438356164382</v>
      </c>
      <c r="O14" s="19"/>
      <c r="P14" s="13">
        <f t="shared" si="9"/>
        <v>9</v>
      </c>
      <c r="Q14" s="8">
        <f t="shared" si="7"/>
        <v>0.15</v>
      </c>
      <c r="R14" s="7">
        <f t="shared" si="10"/>
        <v>38</v>
      </c>
      <c r="S14" s="14">
        <f t="shared" si="7"/>
        <v>0.6333333333333333</v>
      </c>
    </row>
    <row r="15" spans="1:19" x14ac:dyDescent="0.3">
      <c r="A15" s="13">
        <f t="shared" si="8"/>
        <v>89</v>
      </c>
      <c r="B15" s="8">
        <f t="shared" si="6"/>
        <v>1.0111223458038423</v>
      </c>
      <c r="C15" s="7">
        <f t="shared" si="8"/>
        <v>119</v>
      </c>
      <c r="D15" s="8">
        <f t="shared" si="0"/>
        <v>0.98135426889106969</v>
      </c>
      <c r="E15" s="7">
        <f t="shared" si="8"/>
        <v>149</v>
      </c>
      <c r="F15" s="8">
        <f t="shared" si="1"/>
        <v>0.95328884652049573</v>
      </c>
      <c r="G15" s="7">
        <f t="shared" si="8"/>
        <v>179</v>
      </c>
      <c r="H15" s="8">
        <f t="shared" si="2"/>
        <v>0.92678405931417984</v>
      </c>
      <c r="I15" s="7">
        <f t="shared" si="8"/>
        <v>209</v>
      </c>
      <c r="J15" s="8">
        <f t="shared" si="3"/>
        <v>0.90171325518485124</v>
      </c>
      <c r="K15" s="7">
        <f t="shared" si="8"/>
        <v>239</v>
      </c>
      <c r="L15" s="8">
        <f t="shared" si="4"/>
        <v>0.87796312554872691</v>
      </c>
      <c r="M15" s="7">
        <f t="shared" si="8"/>
        <v>269</v>
      </c>
      <c r="N15" s="14">
        <f t="shared" si="5"/>
        <v>0.85543199315654406</v>
      </c>
      <c r="O15" s="19"/>
      <c r="P15" s="13">
        <f t="shared" si="9"/>
        <v>10</v>
      </c>
      <c r="Q15" s="8">
        <f t="shared" si="7"/>
        <v>0.16666666666666666</v>
      </c>
      <c r="R15" s="7">
        <f t="shared" si="10"/>
        <v>39</v>
      </c>
      <c r="S15" s="14">
        <f t="shared" si="7"/>
        <v>0.65</v>
      </c>
    </row>
    <row r="16" spans="1:19" x14ac:dyDescent="0.3">
      <c r="A16" s="13">
        <f t="shared" si="8"/>
        <v>90</v>
      </c>
      <c r="B16" s="8">
        <f t="shared" si="6"/>
        <v>1.0101010101010102</v>
      </c>
      <c r="C16" s="7">
        <f t="shared" si="8"/>
        <v>120</v>
      </c>
      <c r="D16" s="8">
        <f t="shared" si="0"/>
        <v>0.98039215686274506</v>
      </c>
      <c r="E16" s="7">
        <f t="shared" si="8"/>
        <v>150</v>
      </c>
      <c r="F16" s="8">
        <f t="shared" si="1"/>
        <v>0.95238095238095233</v>
      </c>
      <c r="G16" s="7">
        <f t="shared" si="8"/>
        <v>180</v>
      </c>
      <c r="H16" s="8">
        <f t="shared" si="2"/>
        <v>0.92592592592592593</v>
      </c>
      <c r="I16" s="7">
        <f t="shared" si="8"/>
        <v>210</v>
      </c>
      <c r="J16" s="8">
        <f t="shared" si="3"/>
        <v>0.90090090090090091</v>
      </c>
      <c r="K16" s="7">
        <f t="shared" si="8"/>
        <v>240</v>
      </c>
      <c r="L16" s="8">
        <f t="shared" si="4"/>
        <v>0.8771929824561403</v>
      </c>
      <c r="M16" s="7">
        <f t="shared" si="8"/>
        <v>270</v>
      </c>
      <c r="N16" s="14">
        <f t="shared" si="5"/>
        <v>0.85470085470085466</v>
      </c>
      <c r="O16" s="19"/>
      <c r="P16" s="13">
        <f t="shared" si="9"/>
        <v>11</v>
      </c>
      <c r="Q16" s="8">
        <f t="shared" si="7"/>
        <v>0.18333333333333332</v>
      </c>
      <c r="R16" s="7">
        <f t="shared" si="10"/>
        <v>40</v>
      </c>
      <c r="S16" s="14">
        <f t="shared" si="7"/>
        <v>0.66666666666666663</v>
      </c>
    </row>
    <row r="17" spans="1:19" x14ac:dyDescent="0.3">
      <c r="A17" s="13">
        <f t="shared" si="8"/>
        <v>91</v>
      </c>
      <c r="B17" s="8">
        <f t="shared" si="6"/>
        <v>1.0090817356205852</v>
      </c>
      <c r="C17" s="7">
        <f t="shared" si="8"/>
        <v>121</v>
      </c>
      <c r="D17" s="8">
        <f t="shared" si="0"/>
        <v>0.97943192948090108</v>
      </c>
      <c r="E17" s="7">
        <f t="shared" si="8"/>
        <v>151</v>
      </c>
      <c r="F17" s="8">
        <f t="shared" si="1"/>
        <v>0.95147478591817314</v>
      </c>
      <c r="G17" s="7">
        <f t="shared" si="8"/>
        <v>181</v>
      </c>
      <c r="H17" s="8">
        <f t="shared" si="2"/>
        <v>0.92506938020351526</v>
      </c>
      <c r="I17" s="7">
        <f t="shared" si="8"/>
        <v>211</v>
      </c>
      <c r="J17" s="8">
        <f t="shared" si="3"/>
        <v>0.90009000900090008</v>
      </c>
      <c r="K17" s="7">
        <f t="shared" si="8"/>
        <v>241</v>
      </c>
      <c r="L17" s="8">
        <f t="shared" si="4"/>
        <v>0.87642418930762489</v>
      </c>
      <c r="M17" s="7">
        <f t="shared" si="8"/>
        <v>271</v>
      </c>
      <c r="N17" s="14">
        <f t="shared" si="5"/>
        <v>0.85397096498719038</v>
      </c>
      <c r="O17" s="19"/>
      <c r="P17" s="13">
        <f t="shared" si="9"/>
        <v>12</v>
      </c>
      <c r="Q17" s="8">
        <f t="shared" si="7"/>
        <v>0.2</v>
      </c>
      <c r="R17" s="7">
        <f t="shared" si="10"/>
        <v>41</v>
      </c>
      <c r="S17" s="14">
        <f t="shared" si="7"/>
        <v>0.68333333333333335</v>
      </c>
    </row>
    <row r="18" spans="1:19" x14ac:dyDescent="0.3">
      <c r="A18" s="13">
        <f t="shared" si="8"/>
        <v>92</v>
      </c>
      <c r="B18" s="8">
        <f t="shared" si="6"/>
        <v>1.0080645161290323</v>
      </c>
      <c r="C18" s="7">
        <f t="shared" si="8"/>
        <v>122</v>
      </c>
      <c r="D18" s="8">
        <f t="shared" si="0"/>
        <v>0.97847358121330719</v>
      </c>
      <c r="E18" s="7">
        <f t="shared" si="8"/>
        <v>152</v>
      </c>
      <c r="F18" s="8">
        <f t="shared" si="1"/>
        <v>0.95057034220532322</v>
      </c>
      <c r="G18" s="7">
        <f t="shared" si="8"/>
        <v>182</v>
      </c>
      <c r="H18" s="8">
        <f t="shared" si="2"/>
        <v>0.92421441774491686</v>
      </c>
      <c r="I18" s="7">
        <f t="shared" si="8"/>
        <v>212</v>
      </c>
      <c r="J18" s="8">
        <f t="shared" si="3"/>
        <v>0.89928057553956831</v>
      </c>
      <c r="K18" s="7">
        <f t="shared" si="8"/>
        <v>242</v>
      </c>
      <c r="L18" s="8">
        <f t="shared" si="4"/>
        <v>0.87565674255691772</v>
      </c>
      <c r="M18" s="7">
        <f t="shared" si="8"/>
        <v>272</v>
      </c>
      <c r="N18" s="14">
        <f t="shared" si="5"/>
        <v>0.85324232081911267</v>
      </c>
      <c r="O18" s="19"/>
      <c r="P18" s="13">
        <f t="shared" si="9"/>
        <v>13</v>
      </c>
      <c r="Q18" s="8">
        <f t="shared" si="7"/>
        <v>0.21666666666666667</v>
      </c>
      <c r="R18" s="7">
        <f t="shared" si="10"/>
        <v>42</v>
      </c>
      <c r="S18" s="14">
        <f t="shared" si="7"/>
        <v>0.7</v>
      </c>
    </row>
    <row r="19" spans="1:19" x14ac:dyDescent="0.3">
      <c r="A19" s="13">
        <f t="shared" si="8"/>
        <v>93</v>
      </c>
      <c r="B19" s="8">
        <f t="shared" si="6"/>
        <v>1.0070493454179255</v>
      </c>
      <c r="C19" s="7">
        <f t="shared" si="8"/>
        <v>123</v>
      </c>
      <c r="D19" s="8">
        <f t="shared" si="0"/>
        <v>0.97751710654936463</v>
      </c>
      <c r="E19" s="7">
        <f t="shared" si="8"/>
        <v>153</v>
      </c>
      <c r="F19" s="8">
        <f t="shared" si="1"/>
        <v>0.94966761633428298</v>
      </c>
      <c r="G19" s="7">
        <f t="shared" si="8"/>
        <v>183</v>
      </c>
      <c r="H19" s="8">
        <f t="shared" si="2"/>
        <v>0.92336103416435822</v>
      </c>
      <c r="I19" s="7">
        <f t="shared" si="8"/>
        <v>213</v>
      </c>
      <c r="J19" s="8">
        <f t="shared" si="3"/>
        <v>0.89847259658580414</v>
      </c>
      <c r="K19" s="7">
        <f t="shared" si="8"/>
        <v>243</v>
      </c>
      <c r="L19" s="8">
        <f t="shared" si="4"/>
        <v>0.87489063867016625</v>
      </c>
      <c r="M19" s="7">
        <f t="shared" si="8"/>
        <v>273</v>
      </c>
      <c r="N19" s="14">
        <f t="shared" si="5"/>
        <v>0.85251491901108267</v>
      </c>
      <c r="O19" s="19"/>
      <c r="P19" s="13">
        <f t="shared" si="9"/>
        <v>14</v>
      </c>
      <c r="Q19" s="8">
        <f t="shared" si="7"/>
        <v>0.23333333333333334</v>
      </c>
      <c r="R19" s="7">
        <f t="shared" si="10"/>
        <v>43</v>
      </c>
      <c r="S19" s="14">
        <f t="shared" si="7"/>
        <v>0.71666666666666667</v>
      </c>
    </row>
    <row r="20" spans="1:19" x14ac:dyDescent="0.3">
      <c r="A20" s="13">
        <f t="shared" si="8"/>
        <v>94</v>
      </c>
      <c r="B20" s="8">
        <f t="shared" si="6"/>
        <v>1.0060362173038229</v>
      </c>
      <c r="C20" s="7">
        <f t="shared" si="8"/>
        <v>124</v>
      </c>
      <c r="D20" s="8">
        <f t="shared" si="0"/>
        <v>0.9765625</v>
      </c>
      <c r="E20" s="7">
        <f t="shared" si="8"/>
        <v>154</v>
      </c>
      <c r="F20" s="8">
        <f t="shared" si="1"/>
        <v>0.94876660341555974</v>
      </c>
      <c r="G20" s="7">
        <f t="shared" si="8"/>
        <v>184</v>
      </c>
      <c r="H20" s="8">
        <f t="shared" si="2"/>
        <v>0.92250922509225097</v>
      </c>
      <c r="I20" s="7">
        <f t="shared" si="8"/>
        <v>214</v>
      </c>
      <c r="J20" s="8">
        <f t="shared" si="3"/>
        <v>0.89766606822262118</v>
      </c>
      <c r="K20" s="7">
        <f t="shared" si="8"/>
        <v>244</v>
      </c>
      <c r="L20" s="8">
        <f t="shared" si="4"/>
        <v>0.87412587412587417</v>
      </c>
      <c r="M20" s="7">
        <f t="shared" si="8"/>
        <v>274</v>
      </c>
      <c r="N20" s="14">
        <f t="shared" si="5"/>
        <v>0.85178875638841567</v>
      </c>
      <c r="O20" s="19"/>
      <c r="P20" s="13">
        <f t="shared" si="9"/>
        <v>15</v>
      </c>
      <c r="Q20" s="8">
        <f t="shared" si="7"/>
        <v>0.25</v>
      </c>
      <c r="R20" s="7">
        <f t="shared" si="10"/>
        <v>44</v>
      </c>
      <c r="S20" s="14">
        <f t="shared" si="7"/>
        <v>0.73333333333333328</v>
      </c>
    </row>
    <row r="21" spans="1:19" x14ac:dyDescent="0.3">
      <c r="A21" s="13">
        <f t="shared" si="8"/>
        <v>95</v>
      </c>
      <c r="B21" s="8">
        <f t="shared" si="6"/>
        <v>1.0050251256281406</v>
      </c>
      <c r="C21" s="7">
        <f t="shared" si="8"/>
        <v>125</v>
      </c>
      <c r="D21" s="8">
        <f t="shared" si="0"/>
        <v>0.97560975609756095</v>
      </c>
      <c r="E21" s="7">
        <f t="shared" si="8"/>
        <v>155</v>
      </c>
      <c r="F21" s="8">
        <f t="shared" si="1"/>
        <v>0.94786729857819907</v>
      </c>
      <c r="G21" s="7">
        <f t="shared" si="8"/>
        <v>185</v>
      </c>
      <c r="H21" s="8">
        <f t="shared" si="2"/>
        <v>0.92165898617511521</v>
      </c>
      <c r="I21" s="7">
        <f t="shared" si="8"/>
        <v>215</v>
      </c>
      <c r="J21" s="8">
        <f t="shared" si="3"/>
        <v>0.89686098654708524</v>
      </c>
      <c r="K21" s="7">
        <f t="shared" si="8"/>
        <v>245</v>
      </c>
      <c r="L21" s="8">
        <f t="shared" si="4"/>
        <v>0.8733624454148472</v>
      </c>
      <c r="M21" s="7">
        <f t="shared" si="8"/>
        <v>275</v>
      </c>
      <c r="N21" s="14">
        <f t="shared" si="5"/>
        <v>0.85106382978723405</v>
      </c>
      <c r="O21" s="19"/>
      <c r="P21" s="13">
        <f t="shared" si="9"/>
        <v>16</v>
      </c>
      <c r="Q21" s="8">
        <f t="shared" si="7"/>
        <v>0.26666666666666666</v>
      </c>
      <c r="R21" s="7">
        <f t="shared" si="10"/>
        <v>45</v>
      </c>
      <c r="S21" s="14">
        <f t="shared" si="7"/>
        <v>0.75</v>
      </c>
    </row>
    <row r="22" spans="1:19" x14ac:dyDescent="0.3">
      <c r="A22" s="13">
        <f t="shared" si="8"/>
        <v>96</v>
      </c>
      <c r="B22" s="8">
        <f t="shared" si="6"/>
        <v>1.0040160642570282</v>
      </c>
      <c r="C22" s="7">
        <f t="shared" si="8"/>
        <v>126</v>
      </c>
      <c r="D22" s="8">
        <f t="shared" si="0"/>
        <v>0.97465886939571145</v>
      </c>
      <c r="E22" s="7">
        <f t="shared" si="8"/>
        <v>156</v>
      </c>
      <c r="F22" s="8">
        <f t="shared" si="1"/>
        <v>0.94696969696969702</v>
      </c>
      <c r="G22" s="7">
        <f t="shared" si="8"/>
        <v>186</v>
      </c>
      <c r="H22" s="8">
        <f t="shared" si="2"/>
        <v>0.92081031307550643</v>
      </c>
      <c r="I22" s="7">
        <f t="shared" si="8"/>
        <v>216</v>
      </c>
      <c r="J22" s="8">
        <f t="shared" si="3"/>
        <v>0.89605734767025091</v>
      </c>
      <c r="K22" s="7">
        <f t="shared" si="8"/>
        <v>246</v>
      </c>
      <c r="L22" s="8">
        <f t="shared" si="4"/>
        <v>0.87260034904013961</v>
      </c>
      <c r="M22" s="7">
        <f t="shared" si="8"/>
        <v>276</v>
      </c>
      <c r="N22" s="14">
        <f t="shared" si="5"/>
        <v>0.85034013605442171</v>
      </c>
      <c r="O22" s="19"/>
      <c r="P22" s="13">
        <f t="shared" si="9"/>
        <v>17</v>
      </c>
      <c r="Q22" s="8">
        <f t="shared" si="7"/>
        <v>0.28333333333333333</v>
      </c>
      <c r="R22" s="7">
        <f t="shared" si="10"/>
        <v>46</v>
      </c>
      <c r="S22" s="14">
        <f t="shared" si="7"/>
        <v>0.76666666666666672</v>
      </c>
    </row>
    <row r="23" spans="1:19" x14ac:dyDescent="0.3">
      <c r="A23" s="13">
        <f t="shared" si="8"/>
        <v>97</v>
      </c>
      <c r="B23" s="8">
        <f t="shared" si="6"/>
        <v>1.0030090270812437</v>
      </c>
      <c r="C23" s="7">
        <f t="shared" si="8"/>
        <v>127</v>
      </c>
      <c r="D23" s="8">
        <f t="shared" si="0"/>
        <v>0.97370983446932813</v>
      </c>
      <c r="E23" s="7">
        <f t="shared" si="8"/>
        <v>157</v>
      </c>
      <c r="F23" s="8">
        <f t="shared" si="1"/>
        <v>0.94607379375591294</v>
      </c>
      <c r="G23" s="7">
        <f t="shared" si="8"/>
        <v>187</v>
      </c>
      <c r="H23" s="8">
        <f t="shared" si="2"/>
        <v>0.91996320147194111</v>
      </c>
      <c r="I23" s="7">
        <f t="shared" si="8"/>
        <v>217</v>
      </c>
      <c r="J23" s="8">
        <f t="shared" si="3"/>
        <v>0.89525514771709935</v>
      </c>
      <c r="K23" s="7">
        <f t="shared" si="8"/>
        <v>247</v>
      </c>
      <c r="L23" s="8">
        <f t="shared" si="4"/>
        <v>0.87183958151700092</v>
      </c>
      <c r="M23" s="7">
        <f t="shared" si="8"/>
        <v>277</v>
      </c>
      <c r="N23" s="14">
        <f t="shared" si="5"/>
        <v>0.84961767204757854</v>
      </c>
      <c r="O23" s="19"/>
      <c r="P23" s="13">
        <f t="shared" si="9"/>
        <v>18</v>
      </c>
      <c r="Q23" s="8">
        <f t="shared" si="7"/>
        <v>0.3</v>
      </c>
      <c r="R23" s="7">
        <f t="shared" si="10"/>
        <v>47</v>
      </c>
      <c r="S23" s="14">
        <f t="shared" si="7"/>
        <v>0.78333333333333333</v>
      </c>
    </row>
    <row r="24" spans="1:19" x14ac:dyDescent="0.3">
      <c r="A24" s="13">
        <f t="shared" si="8"/>
        <v>98</v>
      </c>
      <c r="B24" s="8">
        <f t="shared" si="6"/>
        <v>1.002004008016032</v>
      </c>
      <c r="C24" s="7">
        <f t="shared" si="8"/>
        <v>128</v>
      </c>
      <c r="D24" s="8">
        <f t="shared" si="0"/>
        <v>0.97276264591439687</v>
      </c>
      <c r="E24" s="7">
        <f t="shared" si="8"/>
        <v>158</v>
      </c>
      <c r="F24" s="8">
        <f t="shared" si="1"/>
        <v>0.94517958412098302</v>
      </c>
      <c r="G24" s="7">
        <f t="shared" si="8"/>
        <v>188</v>
      </c>
      <c r="H24" s="8">
        <f t="shared" si="2"/>
        <v>0.91911764705882348</v>
      </c>
      <c r="I24" s="7">
        <f t="shared" si="8"/>
        <v>218</v>
      </c>
      <c r="J24" s="8">
        <f t="shared" si="3"/>
        <v>0.89445438282647582</v>
      </c>
      <c r="K24" s="7">
        <f t="shared" si="8"/>
        <v>248</v>
      </c>
      <c r="L24" s="8">
        <f t="shared" si="4"/>
        <v>0.87108013937282225</v>
      </c>
      <c r="M24" s="7">
        <f t="shared" si="8"/>
        <v>278</v>
      </c>
      <c r="N24" s="14">
        <f t="shared" si="5"/>
        <v>0.84889643463497455</v>
      </c>
      <c r="O24" s="19"/>
      <c r="P24" s="13">
        <f t="shared" si="9"/>
        <v>19</v>
      </c>
      <c r="Q24" s="8">
        <f t="shared" si="7"/>
        <v>0.31666666666666665</v>
      </c>
      <c r="R24" s="7">
        <f t="shared" si="10"/>
        <v>48</v>
      </c>
      <c r="S24" s="14">
        <f t="shared" si="7"/>
        <v>0.8</v>
      </c>
    </row>
    <row r="25" spans="1:19" x14ac:dyDescent="0.3">
      <c r="A25" s="13">
        <f t="shared" si="8"/>
        <v>99</v>
      </c>
      <c r="B25" s="8">
        <f t="shared" si="6"/>
        <v>1.0010010010010011</v>
      </c>
      <c r="C25" s="7">
        <f t="shared" si="8"/>
        <v>129</v>
      </c>
      <c r="D25" s="8">
        <f t="shared" si="0"/>
        <v>0.97181729834791064</v>
      </c>
      <c r="E25" s="7">
        <f t="shared" si="8"/>
        <v>159</v>
      </c>
      <c r="F25" s="8">
        <f t="shared" si="1"/>
        <v>0.94428706326723322</v>
      </c>
      <c r="G25" s="7">
        <f t="shared" si="8"/>
        <v>189</v>
      </c>
      <c r="H25" s="8">
        <f t="shared" si="2"/>
        <v>0.91827364554637281</v>
      </c>
      <c r="I25" s="7">
        <f t="shared" si="8"/>
        <v>219</v>
      </c>
      <c r="J25" s="8">
        <f t="shared" si="3"/>
        <v>0.89365504915102767</v>
      </c>
      <c r="K25" s="7">
        <f t="shared" si="8"/>
        <v>249</v>
      </c>
      <c r="L25" s="8">
        <f t="shared" si="4"/>
        <v>0.8703220191470844</v>
      </c>
      <c r="M25" s="7">
        <f t="shared" si="8"/>
        <v>279</v>
      </c>
      <c r="N25" s="14">
        <f t="shared" si="5"/>
        <v>0.8481764206955047</v>
      </c>
      <c r="O25" s="19"/>
      <c r="P25" s="13">
        <f t="shared" si="9"/>
        <v>20</v>
      </c>
      <c r="Q25" s="8">
        <f t="shared" si="7"/>
        <v>0.33333333333333331</v>
      </c>
      <c r="R25" s="7">
        <f t="shared" si="10"/>
        <v>49</v>
      </c>
      <c r="S25" s="14">
        <f t="shared" si="7"/>
        <v>0.81666666666666665</v>
      </c>
    </row>
    <row r="26" spans="1:19" x14ac:dyDescent="0.3">
      <c r="A26" s="13">
        <f t="shared" si="8"/>
        <v>100</v>
      </c>
      <c r="B26" s="8">
        <f t="shared" si="6"/>
        <v>1</v>
      </c>
      <c r="C26" s="7">
        <f t="shared" si="8"/>
        <v>130</v>
      </c>
      <c r="D26" s="8">
        <f t="shared" si="0"/>
        <v>0.970873786407767</v>
      </c>
      <c r="E26" s="7">
        <f t="shared" si="8"/>
        <v>160</v>
      </c>
      <c r="F26" s="8">
        <f t="shared" si="1"/>
        <v>0.94339622641509435</v>
      </c>
      <c r="G26" s="7">
        <f t="shared" si="8"/>
        <v>190</v>
      </c>
      <c r="H26" s="8">
        <f t="shared" si="2"/>
        <v>0.91743119266055051</v>
      </c>
      <c r="I26" s="7">
        <f t="shared" si="8"/>
        <v>220</v>
      </c>
      <c r="J26" s="8">
        <f t="shared" si="3"/>
        <v>0.8928571428571429</v>
      </c>
      <c r="K26" s="7">
        <f t="shared" si="8"/>
        <v>250</v>
      </c>
      <c r="L26" s="8">
        <f t="shared" si="4"/>
        <v>0.86956521739130432</v>
      </c>
      <c r="M26" s="7">
        <f t="shared" si="8"/>
        <v>280</v>
      </c>
      <c r="N26" s="14">
        <f t="shared" si="5"/>
        <v>0.84745762711864403</v>
      </c>
      <c r="O26" s="19"/>
      <c r="P26" s="13">
        <f t="shared" si="9"/>
        <v>21</v>
      </c>
      <c r="Q26" s="8">
        <f t="shared" si="7"/>
        <v>0.35</v>
      </c>
      <c r="R26" s="7">
        <f t="shared" si="10"/>
        <v>50</v>
      </c>
      <c r="S26" s="14">
        <f t="shared" si="7"/>
        <v>0.83333333333333337</v>
      </c>
    </row>
    <row r="27" spans="1:19" x14ac:dyDescent="0.3">
      <c r="A27" s="13">
        <f t="shared" si="8"/>
        <v>101</v>
      </c>
      <c r="B27" s="8">
        <f t="shared" si="6"/>
        <v>0.99900099900099903</v>
      </c>
      <c r="C27" s="7">
        <f t="shared" si="8"/>
        <v>131</v>
      </c>
      <c r="D27" s="8">
        <f t="shared" si="0"/>
        <v>0.96993210475266733</v>
      </c>
      <c r="E27" s="7">
        <f t="shared" si="8"/>
        <v>161</v>
      </c>
      <c r="F27" s="8">
        <f t="shared" si="1"/>
        <v>0.94250706880301605</v>
      </c>
      <c r="G27" s="7">
        <f t="shared" si="8"/>
        <v>191</v>
      </c>
      <c r="H27" s="8">
        <f t="shared" si="2"/>
        <v>0.91659028414298804</v>
      </c>
      <c r="I27" s="7">
        <f t="shared" si="8"/>
        <v>221</v>
      </c>
      <c r="J27" s="8">
        <f t="shared" si="3"/>
        <v>0.89206066012488849</v>
      </c>
      <c r="K27" s="7">
        <f t="shared" si="8"/>
        <v>251</v>
      </c>
      <c r="L27" s="8">
        <f t="shared" si="4"/>
        <v>0.86880973066898348</v>
      </c>
      <c r="M27" s="7">
        <f t="shared" si="8"/>
        <v>281</v>
      </c>
      <c r="N27" s="14">
        <f t="shared" si="5"/>
        <v>0.84674005080440307</v>
      </c>
      <c r="O27" s="19"/>
      <c r="P27" s="13">
        <f t="shared" si="9"/>
        <v>22</v>
      </c>
      <c r="Q27" s="8">
        <f t="shared" si="7"/>
        <v>0.36666666666666664</v>
      </c>
      <c r="R27" s="7">
        <f t="shared" si="10"/>
        <v>51</v>
      </c>
      <c r="S27" s="14">
        <f t="shared" si="7"/>
        <v>0.85</v>
      </c>
    </row>
    <row r="28" spans="1:19" x14ac:dyDescent="0.3">
      <c r="A28" s="13">
        <f t="shared" si="8"/>
        <v>102</v>
      </c>
      <c r="B28" s="8">
        <f t="shared" si="6"/>
        <v>0.99800399201596801</v>
      </c>
      <c r="C28" s="7">
        <f t="shared" si="8"/>
        <v>132</v>
      </c>
      <c r="D28" s="8">
        <f t="shared" si="0"/>
        <v>0.96899224806201545</v>
      </c>
      <c r="E28" s="7">
        <f t="shared" si="8"/>
        <v>162</v>
      </c>
      <c r="F28" s="8">
        <f t="shared" si="1"/>
        <v>0.94161958568738224</v>
      </c>
      <c r="G28" s="7">
        <f t="shared" si="8"/>
        <v>192</v>
      </c>
      <c r="H28" s="8">
        <f t="shared" si="2"/>
        <v>0.91575091575091572</v>
      </c>
      <c r="I28" s="7">
        <f t="shared" si="8"/>
        <v>222</v>
      </c>
      <c r="J28" s="8">
        <f t="shared" si="3"/>
        <v>0.89126559714795006</v>
      </c>
      <c r="K28" s="7">
        <f t="shared" si="8"/>
        <v>252</v>
      </c>
      <c r="L28" s="8">
        <f t="shared" si="4"/>
        <v>0.86805555555555558</v>
      </c>
      <c r="M28" s="7">
        <f t="shared" si="8"/>
        <v>282</v>
      </c>
      <c r="N28" s="14">
        <f t="shared" si="5"/>
        <v>0.84602368866328259</v>
      </c>
      <c r="O28" s="19"/>
      <c r="P28" s="13">
        <f t="shared" si="9"/>
        <v>23</v>
      </c>
      <c r="Q28" s="8">
        <f t="shared" si="7"/>
        <v>0.38333333333333336</v>
      </c>
      <c r="R28" s="7">
        <f t="shared" si="10"/>
        <v>52</v>
      </c>
      <c r="S28" s="14">
        <f t="shared" si="7"/>
        <v>0.8666666666666667</v>
      </c>
    </row>
    <row r="29" spans="1:19" x14ac:dyDescent="0.3">
      <c r="A29" s="13">
        <f t="shared" si="8"/>
        <v>103</v>
      </c>
      <c r="B29" s="8">
        <f t="shared" si="6"/>
        <v>0.99700897308075775</v>
      </c>
      <c r="C29" s="7">
        <f t="shared" si="8"/>
        <v>133</v>
      </c>
      <c r="D29" s="8">
        <f t="shared" si="0"/>
        <v>0.96805421103581801</v>
      </c>
      <c r="E29" s="7">
        <f t="shared" si="8"/>
        <v>163</v>
      </c>
      <c r="F29" s="8">
        <f t="shared" si="1"/>
        <v>0.94073377234242705</v>
      </c>
      <c r="G29" s="7">
        <f t="shared" si="8"/>
        <v>193</v>
      </c>
      <c r="H29" s="8">
        <f t="shared" si="2"/>
        <v>0.91491308325709053</v>
      </c>
      <c r="I29" s="7">
        <f t="shared" si="8"/>
        <v>223</v>
      </c>
      <c r="J29" s="8">
        <f t="shared" si="3"/>
        <v>0.89047195013357083</v>
      </c>
      <c r="K29" s="7">
        <f t="shared" si="8"/>
        <v>253</v>
      </c>
      <c r="L29" s="8">
        <f t="shared" si="4"/>
        <v>0.86730268863833482</v>
      </c>
      <c r="M29" s="7">
        <f t="shared" si="8"/>
        <v>283</v>
      </c>
      <c r="N29" s="14">
        <f t="shared" si="5"/>
        <v>0.84530853761622993</v>
      </c>
      <c r="O29" s="19"/>
      <c r="P29" s="13">
        <f t="shared" si="9"/>
        <v>24</v>
      </c>
      <c r="Q29" s="8">
        <f t="shared" si="7"/>
        <v>0.4</v>
      </c>
      <c r="R29" s="7">
        <f t="shared" si="10"/>
        <v>53</v>
      </c>
      <c r="S29" s="14">
        <f t="shared" si="7"/>
        <v>0.8833333333333333</v>
      </c>
    </row>
    <row r="30" spans="1:19" x14ac:dyDescent="0.3">
      <c r="A30" s="13">
        <f t="shared" si="8"/>
        <v>104</v>
      </c>
      <c r="B30" s="8">
        <f t="shared" si="6"/>
        <v>0.99601593625498008</v>
      </c>
      <c r="C30" s="7">
        <f t="shared" si="8"/>
        <v>134</v>
      </c>
      <c r="D30" s="8">
        <f t="shared" si="0"/>
        <v>0.96711798839458418</v>
      </c>
      <c r="E30" s="7">
        <f t="shared" si="8"/>
        <v>164</v>
      </c>
      <c r="F30" s="8">
        <f t="shared" si="1"/>
        <v>0.93984962406015038</v>
      </c>
      <c r="G30" s="7">
        <f t="shared" si="8"/>
        <v>194</v>
      </c>
      <c r="H30" s="8">
        <f t="shared" si="2"/>
        <v>0.91407678244972579</v>
      </c>
      <c r="I30" s="7">
        <f t="shared" si="8"/>
        <v>224</v>
      </c>
      <c r="J30" s="8">
        <f t="shared" si="3"/>
        <v>0.88967971530249113</v>
      </c>
      <c r="K30" s="7">
        <f t="shared" si="8"/>
        <v>254</v>
      </c>
      <c r="L30" s="8">
        <f t="shared" si="4"/>
        <v>0.86655112651646449</v>
      </c>
      <c r="M30" s="7">
        <f t="shared" si="8"/>
        <v>284</v>
      </c>
      <c r="N30" s="14">
        <f t="shared" si="5"/>
        <v>0.84459459459459463</v>
      </c>
      <c r="O30" s="19"/>
      <c r="P30" s="13">
        <f t="shared" si="9"/>
        <v>25</v>
      </c>
      <c r="Q30" s="8">
        <f t="shared" si="7"/>
        <v>0.41666666666666669</v>
      </c>
      <c r="R30" s="7">
        <f t="shared" si="10"/>
        <v>54</v>
      </c>
      <c r="S30" s="14">
        <f t="shared" si="7"/>
        <v>0.9</v>
      </c>
    </row>
    <row r="31" spans="1:19" x14ac:dyDescent="0.3">
      <c r="A31" s="13">
        <f t="shared" si="8"/>
        <v>105</v>
      </c>
      <c r="B31" s="8">
        <f t="shared" si="6"/>
        <v>0.99502487562189057</v>
      </c>
      <c r="C31" s="7">
        <f t="shared" si="8"/>
        <v>135</v>
      </c>
      <c r="D31" s="8">
        <f t="shared" si="0"/>
        <v>0.96618357487922701</v>
      </c>
      <c r="E31" s="7">
        <f t="shared" si="8"/>
        <v>165</v>
      </c>
      <c r="F31" s="8">
        <f t="shared" si="1"/>
        <v>0.93896713615023475</v>
      </c>
      <c r="G31" s="7">
        <f t="shared" si="8"/>
        <v>195</v>
      </c>
      <c r="H31" s="8">
        <f t="shared" si="2"/>
        <v>0.91324200913242004</v>
      </c>
      <c r="I31" s="7">
        <f t="shared" si="8"/>
        <v>225</v>
      </c>
      <c r="J31" s="8">
        <f t="shared" si="3"/>
        <v>0.88888888888888884</v>
      </c>
      <c r="K31" s="7">
        <f t="shared" si="8"/>
        <v>255</v>
      </c>
      <c r="L31" s="8">
        <f t="shared" si="4"/>
        <v>0.86580086580086579</v>
      </c>
      <c r="M31" s="7">
        <f t="shared" si="8"/>
        <v>285</v>
      </c>
      <c r="N31" s="14">
        <f t="shared" si="5"/>
        <v>0.84388185654008441</v>
      </c>
      <c r="O31" s="19"/>
      <c r="P31" s="13">
        <f t="shared" si="9"/>
        <v>26</v>
      </c>
      <c r="Q31" s="8">
        <f t="shared" si="7"/>
        <v>0.43333333333333335</v>
      </c>
      <c r="R31" s="7">
        <f t="shared" si="10"/>
        <v>55</v>
      </c>
      <c r="S31" s="14">
        <f t="shared" si="7"/>
        <v>0.91666666666666663</v>
      </c>
    </row>
    <row r="32" spans="1:19" x14ac:dyDescent="0.3">
      <c r="A32" s="13">
        <f t="shared" si="8"/>
        <v>106</v>
      </c>
      <c r="B32" s="8">
        <f t="shared" si="6"/>
        <v>0.99403578528827041</v>
      </c>
      <c r="C32" s="7">
        <f t="shared" si="8"/>
        <v>136</v>
      </c>
      <c r="D32" s="8">
        <f t="shared" si="0"/>
        <v>0.96525096525096521</v>
      </c>
      <c r="E32" s="7">
        <f t="shared" si="8"/>
        <v>166</v>
      </c>
      <c r="F32" s="8">
        <f t="shared" si="1"/>
        <v>0.93808630393996251</v>
      </c>
      <c r="G32" s="7">
        <f t="shared" si="8"/>
        <v>196</v>
      </c>
      <c r="H32" s="8">
        <f t="shared" si="2"/>
        <v>0.91240875912408759</v>
      </c>
      <c r="I32" s="7">
        <f t="shared" si="8"/>
        <v>226</v>
      </c>
      <c r="J32" s="8">
        <f t="shared" si="3"/>
        <v>0.88809946714031973</v>
      </c>
      <c r="K32" s="7">
        <f t="shared" si="8"/>
        <v>256</v>
      </c>
      <c r="L32" s="8">
        <f t="shared" si="4"/>
        <v>0.86505190311418689</v>
      </c>
      <c r="M32" s="7">
        <f t="shared" si="8"/>
        <v>286</v>
      </c>
      <c r="N32" s="14">
        <f t="shared" si="5"/>
        <v>0.84317032040472173</v>
      </c>
      <c r="O32" s="19"/>
      <c r="P32" s="13">
        <f t="shared" si="9"/>
        <v>27</v>
      </c>
      <c r="Q32" s="8">
        <f t="shared" si="7"/>
        <v>0.45</v>
      </c>
      <c r="R32" s="7">
        <f t="shared" si="10"/>
        <v>56</v>
      </c>
      <c r="S32" s="14">
        <f t="shared" si="7"/>
        <v>0.93333333333333335</v>
      </c>
    </row>
    <row r="33" spans="1:19" x14ac:dyDescent="0.3">
      <c r="A33" s="13">
        <f t="shared" si="8"/>
        <v>107</v>
      </c>
      <c r="B33" s="8">
        <f t="shared" si="6"/>
        <v>0.99304865938430986</v>
      </c>
      <c r="C33" s="7">
        <f t="shared" si="8"/>
        <v>137</v>
      </c>
      <c r="D33" s="8">
        <f t="shared" si="0"/>
        <v>0.96432015429122464</v>
      </c>
      <c r="E33" s="7">
        <f t="shared" si="8"/>
        <v>167</v>
      </c>
      <c r="F33" s="8">
        <f t="shared" si="1"/>
        <v>0.93720712277413309</v>
      </c>
      <c r="G33" s="7">
        <f t="shared" si="8"/>
        <v>197</v>
      </c>
      <c r="H33" s="8">
        <f t="shared" si="2"/>
        <v>0.91157702825888787</v>
      </c>
      <c r="I33" s="7">
        <f t="shared" si="8"/>
        <v>227</v>
      </c>
      <c r="J33" s="8">
        <f t="shared" si="3"/>
        <v>0.88731144631765746</v>
      </c>
      <c r="K33" s="7">
        <f t="shared" si="8"/>
        <v>257</v>
      </c>
      <c r="L33" s="8">
        <f t="shared" si="4"/>
        <v>0.86430423509075194</v>
      </c>
      <c r="M33" s="7">
        <f t="shared" si="8"/>
        <v>287</v>
      </c>
      <c r="N33" s="14">
        <f t="shared" si="5"/>
        <v>0.84245998315080028</v>
      </c>
      <c r="O33" s="19"/>
      <c r="P33" s="13">
        <f t="shared" si="9"/>
        <v>28</v>
      </c>
      <c r="Q33" s="8">
        <f t="shared" si="7"/>
        <v>0.46666666666666667</v>
      </c>
      <c r="R33" s="7">
        <f t="shared" si="10"/>
        <v>57</v>
      </c>
      <c r="S33" s="14">
        <f t="shared" si="7"/>
        <v>0.95</v>
      </c>
    </row>
    <row r="34" spans="1:19" x14ac:dyDescent="0.3">
      <c r="A34" s="13">
        <f t="shared" si="8"/>
        <v>108</v>
      </c>
      <c r="B34" s="8">
        <f t="shared" si="6"/>
        <v>0.99206349206349209</v>
      </c>
      <c r="C34" s="7">
        <f t="shared" si="8"/>
        <v>138</v>
      </c>
      <c r="D34" s="8">
        <f t="shared" si="0"/>
        <v>0.96339113680154143</v>
      </c>
      <c r="E34" s="7">
        <f t="shared" si="8"/>
        <v>168</v>
      </c>
      <c r="F34" s="8">
        <f t="shared" si="1"/>
        <v>0.93632958801498123</v>
      </c>
      <c r="G34" s="7">
        <f t="shared" si="8"/>
        <v>198</v>
      </c>
      <c r="H34" s="8">
        <f t="shared" si="2"/>
        <v>0.91074681238615662</v>
      </c>
      <c r="I34" s="7">
        <f t="shared" si="8"/>
        <v>228</v>
      </c>
      <c r="J34" s="8">
        <f t="shared" si="3"/>
        <v>0.88652482269503541</v>
      </c>
      <c r="K34" s="7">
        <f t="shared" si="8"/>
        <v>258</v>
      </c>
      <c r="L34" s="8">
        <f t="shared" si="4"/>
        <v>0.86355785837651122</v>
      </c>
      <c r="M34" s="7">
        <f t="shared" si="8"/>
        <v>288</v>
      </c>
      <c r="N34" s="14">
        <f t="shared" si="5"/>
        <v>0.84175084175084181</v>
      </c>
      <c r="O34" s="19"/>
      <c r="P34" s="13">
        <f t="shared" si="9"/>
        <v>29</v>
      </c>
      <c r="Q34" s="8">
        <f t="shared" si="7"/>
        <v>0.48333333333333334</v>
      </c>
      <c r="R34" s="7">
        <f t="shared" si="10"/>
        <v>58</v>
      </c>
      <c r="S34" s="14">
        <f t="shared" si="7"/>
        <v>0.96666666666666667</v>
      </c>
    </row>
    <row r="35" spans="1:19" ht="15" thickBot="1" x14ac:dyDescent="0.35">
      <c r="A35" s="15">
        <f t="shared" si="8"/>
        <v>109</v>
      </c>
      <c r="B35" s="16">
        <f t="shared" si="6"/>
        <v>0.99108027750247774</v>
      </c>
      <c r="C35" s="17">
        <f t="shared" si="8"/>
        <v>139</v>
      </c>
      <c r="D35" s="16">
        <f t="shared" si="0"/>
        <v>0.9624639076034649</v>
      </c>
      <c r="E35" s="17">
        <f t="shared" si="8"/>
        <v>169</v>
      </c>
      <c r="F35" s="16">
        <f t="shared" si="1"/>
        <v>0.93545369504209541</v>
      </c>
      <c r="G35" s="17">
        <f t="shared" si="8"/>
        <v>199</v>
      </c>
      <c r="H35" s="16">
        <f t="shared" si="2"/>
        <v>0.90991810737033663</v>
      </c>
      <c r="I35" s="17">
        <f t="shared" si="8"/>
        <v>229</v>
      </c>
      <c r="J35" s="16">
        <f t="shared" si="3"/>
        <v>0.8857395925597874</v>
      </c>
      <c r="K35" s="17">
        <f t="shared" si="8"/>
        <v>259</v>
      </c>
      <c r="L35" s="16">
        <f t="shared" si="4"/>
        <v>0.86281276962899056</v>
      </c>
      <c r="M35" s="17">
        <f t="shared" si="8"/>
        <v>289</v>
      </c>
      <c r="N35" s="18">
        <f t="shared" si="5"/>
        <v>0.84104289318755254</v>
      </c>
      <c r="O35" s="19"/>
      <c r="P35" s="15">
        <f t="shared" si="9"/>
        <v>30</v>
      </c>
      <c r="Q35" s="16">
        <f t="shared" si="7"/>
        <v>0.5</v>
      </c>
      <c r="R35" s="17">
        <f t="shared" si="10"/>
        <v>59</v>
      </c>
      <c r="S35" s="18">
        <f t="shared" si="7"/>
        <v>0.98333333333333328</v>
      </c>
    </row>
  </sheetData>
  <mergeCells count="3">
    <mergeCell ref="A1:S1"/>
    <mergeCell ref="A2:S2"/>
    <mergeCell ref="A3:S3"/>
  </mergeCells>
  <phoneticPr fontId="0" type="noConversion"/>
  <pageMargins left="0.7" right="0.7" top="0.75" bottom="0.75" header="0.3" footer="0.3"/>
  <pageSetup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>
      <selection activeCell="R23" sqref="R23"/>
    </sheetView>
  </sheetViews>
  <sheetFormatPr defaultRowHeight="14.4" x14ac:dyDescent="0.3"/>
  <cols>
    <col min="4" max="4" width="9.5546875" bestFit="1" customWidth="1"/>
  </cols>
  <sheetData>
    <row r="1" spans="1:19" x14ac:dyDescent="0.3">
      <c r="A1" s="46" t="s">
        <v>121</v>
      </c>
      <c r="B1" s="47"/>
      <c r="C1" s="47"/>
      <c r="D1" s="48"/>
      <c r="F1" s="46" t="s">
        <v>130</v>
      </c>
      <c r="G1" s="47"/>
      <c r="H1" s="47"/>
      <c r="I1" s="48"/>
      <c r="K1" s="46" t="s">
        <v>129</v>
      </c>
      <c r="L1" s="47"/>
      <c r="M1" s="47" t="s">
        <v>133</v>
      </c>
      <c r="N1" s="48">
        <f>220</f>
        <v>220</v>
      </c>
      <c r="P1" s="46" t="s">
        <v>134</v>
      </c>
      <c r="Q1" s="47"/>
      <c r="R1" s="47"/>
      <c r="S1" s="48"/>
    </row>
    <row r="2" spans="1:19" x14ac:dyDescent="0.3">
      <c r="A2" s="49"/>
      <c r="B2" s="22"/>
      <c r="C2" s="22"/>
      <c r="D2" s="24"/>
      <c r="F2" s="49"/>
      <c r="G2" s="22"/>
      <c r="H2" s="22"/>
      <c r="I2" s="24"/>
      <c r="K2" s="49"/>
      <c r="L2" s="22"/>
      <c r="M2" s="22"/>
      <c r="N2" s="24"/>
      <c r="P2" s="49"/>
      <c r="Q2" s="22"/>
      <c r="R2" s="22"/>
      <c r="S2" s="24"/>
    </row>
    <row r="3" spans="1:19" x14ac:dyDescent="0.3">
      <c r="A3" s="49">
        <v>222</v>
      </c>
      <c r="B3" s="23" t="s">
        <v>96</v>
      </c>
      <c r="C3" s="22" t="s">
        <v>122</v>
      </c>
      <c r="D3" s="50">
        <f>AVERAGE(A3:A33)</f>
        <v>219.09677419354838</v>
      </c>
      <c r="F3" s="49">
        <v>228</v>
      </c>
      <c r="G3" s="23" t="s">
        <v>96</v>
      </c>
      <c r="H3" s="22" t="s">
        <v>122</v>
      </c>
      <c r="I3" s="50">
        <f>AVERAGE(F3:F28)</f>
        <v>229.76923076923077</v>
      </c>
      <c r="K3" s="49">
        <v>225</v>
      </c>
      <c r="L3" s="22" t="s">
        <v>98</v>
      </c>
      <c r="M3" s="22" t="s">
        <v>122</v>
      </c>
      <c r="N3" s="24">
        <v>218</v>
      </c>
      <c r="P3" s="49">
        <v>264</v>
      </c>
      <c r="Q3" s="54" t="s">
        <v>135</v>
      </c>
      <c r="R3" s="22" t="s">
        <v>122</v>
      </c>
      <c r="S3" s="50">
        <f>AVERAGE(P3:P12)</f>
        <v>262.7</v>
      </c>
    </row>
    <row r="4" spans="1:19" x14ac:dyDescent="0.3">
      <c r="A4" s="49">
        <v>216</v>
      </c>
      <c r="B4" s="23" t="s">
        <v>96</v>
      </c>
      <c r="C4" s="22" t="s">
        <v>124</v>
      </c>
      <c r="D4" s="50">
        <f>AVERAGE(A3:A4)</f>
        <v>219</v>
      </c>
      <c r="F4" s="49">
        <v>240</v>
      </c>
      <c r="G4" s="23" t="s">
        <v>96</v>
      </c>
      <c r="H4" s="22" t="s">
        <v>124</v>
      </c>
      <c r="I4" s="50">
        <f>AVERAGE(F3:F7)</f>
        <v>230</v>
      </c>
      <c r="K4" s="49">
        <v>210</v>
      </c>
      <c r="L4" s="22" t="s">
        <v>98</v>
      </c>
      <c r="M4" s="22"/>
      <c r="N4" s="24"/>
      <c r="P4" s="49">
        <v>267</v>
      </c>
      <c r="Q4" s="54" t="s">
        <v>135</v>
      </c>
      <c r="R4" s="22" t="s">
        <v>124</v>
      </c>
      <c r="S4" s="50">
        <f>AVERAGE(P3:P8)</f>
        <v>263.16666666666669</v>
      </c>
    </row>
    <row r="5" spans="1:19" x14ac:dyDescent="0.3">
      <c r="A5" s="49">
        <v>213</v>
      </c>
      <c r="B5" s="23" t="s">
        <v>97</v>
      </c>
      <c r="C5" s="22" t="s">
        <v>123</v>
      </c>
      <c r="D5" s="50">
        <f>AVERAGE(A5:A11)</f>
        <v>222.42857142857142</v>
      </c>
      <c r="F5" s="49">
        <v>231</v>
      </c>
      <c r="G5" s="23" t="s">
        <v>96</v>
      </c>
      <c r="H5" s="22" t="s">
        <v>123</v>
      </c>
      <c r="I5" s="50">
        <f>AVERAGE(F8:F14)</f>
        <v>232.71428571428572</v>
      </c>
      <c r="K5" s="49"/>
      <c r="L5" s="22"/>
      <c r="M5" s="22"/>
      <c r="N5" s="24"/>
      <c r="P5" s="49">
        <v>258</v>
      </c>
      <c r="Q5" s="54" t="s">
        <v>135</v>
      </c>
      <c r="R5" s="22" t="s">
        <v>123</v>
      </c>
      <c r="S5" s="50">
        <v>261</v>
      </c>
    </row>
    <row r="6" spans="1:19" x14ac:dyDescent="0.3">
      <c r="A6" s="49">
        <v>222</v>
      </c>
      <c r="B6" s="23" t="s">
        <v>97</v>
      </c>
      <c r="C6" s="22" t="s">
        <v>125</v>
      </c>
      <c r="D6" s="50">
        <f>AVERAGE(A12:A33)</f>
        <v>218.04545454545453</v>
      </c>
      <c r="F6" s="49">
        <v>228</v>
      </c>
      <c r="G6" s="23" t="s">
        <v>96</v>
      </c>
      <c r="H6" s="22" t="s">
        <v>125</v>
      </c>
      <c r="I6" s="50">
        <f>AVERAGE(F15:F28)</f>
        <v>228.21428571428572</v>
      </c>
      <c r="K6" s="53" t="s">
        <v>131</v>
      </c>
      <c r="L6" s="22"/>
      <c r="M6" s="22"/>
      <c r="N6" s="24"/>
      <c r="P6" s="49">
        <v>252</v>
      </c>
      <c r="Q6" s="54" t="s">
        <v>135</v>
      </c>
      <c r="R6" s="22" t="s">
        <v>125</v>
      </c>
      <c r="S6" s="50">
        <v>262</v>
      </c>
    </row>
    <row r="7" spans="1:19" x14ac:dyDescent="0.3">
      <c r="A7" s="49">
        <v>219</v>
      </c>
      <c r="B7" s="23" t="s">
        <v>97</v>
      </c>
      <c r="C7" s="22"/>
      <c r="D7" s="24"/>
      <c r="F7" s="49">
        <v>223</v>
      </c>
      <c r="G7" s="23" t="s">
        <v>96</v>
      </c>
      <c r="H7" s="22"/>
      <c r="I7" s="24"/>
      <c r="K7" s="49">
        <v>204</v>
      </c>
      <c r="L7" s="22" t="s">
        <v>96</v>
      </c>
      <c r="M7" s="22" t="s">
        <v>122</v>
      </c>
      <c r="N7" s="50">
        <f>AVERAGE(K7:K18)</f>
        <v>220.41666666666666</v>
      </c>
      <c r="P7" s="49">
        <v>262</v>
      </c>
      <c r="Q7" s="54" t="s">
        <v>135</v>
      </c>
      <c r="R7" s="22"/>
      <c r="S7" s="24"/>
    </row>
    <row r="8" spans="1:19" x14ac:dyDescent="0.3">
      <c r="A8" s="49">
        <v>231</v>
      </c>
      <c r="B8" s="23" t="s">
        <v>97</v>
      </c>
      <c r="C8" s="22" t="s">
        <v>126</v>
      </c>
      <c r="D8" s="24">
        <f>MIN(A3:A33)</f>
        <v>207</v>
      </c>
      <c r="F8" s="49">
        <v>237</v>
      </c>
      <c r="G8" s="23" t="s">
        <v>97</v>
      </c>
      <c r="H8" s="22" t="s">
        <v>126</v>
      </c>
      <c r="I8" s="24">
        <f>MIN(F3:F33)</f>
        <v>195</v>
      </c>
      <c r="K8" s="49">
        <v>221</v>
      </c>
      <c r="L8" s="22" t="s">
        <v>96</v>
      </c>
      <c r="M8" s="22" t="s">
        <v>124</v>
      </c>
      <c r="N8" s="50">
        <f>AVERAGE(K7:K11)</f>
        <v>218.2</v>
      </c>
      <c r="P8" s="49">
        <v>276</v>
      </c>
      <c r="Q8" s="54" t="s">
        <v>135</v>
      </c>
      <c r="R8" s="22" t="s">
        <v>126</v>
      </c>
      <c r="S8" s="24">
        <f>MIN(P3:P12)</f>
        <v>252</v>
      </c>
    </row>
    <row r="9" spans="1:19" x14ac:dyDescent="0.3">
      <c r="A9" s="49">
        <v>222</v>
      </c>
      <c r="B9" s="23" t="s">
        <v>97</v>
      </c>
      <c r="C9" s="22" t="s">
        <v>127</v>
      </c>
      <c r="D9" s="24">
        <f>MAX(A3:A33)</f>
        <v>231</v>
      </c>
      <c r="F9" s="49">
        <v>222</v>
      </c>
      <c r="G9" s="23" t="s">
        <v>97</v>
      </c>
      <c r="H9" s="22" t="s">
        <v>127</v>
      </c>
      <c r="I9" s="24">
        <f>MAX(F3:F33)</f>
        <v>246</v>
      </c>
      <c r="K9" s="49">
        <v>216</v>
      </c>
      <c r="L9" s="22" t="s">
        <v>96</v>
      </c>
      <c r="M9" s="22" t="s">
        <v>123</v>
      </c>
      <c r="N9" s="50">
        <f>AVERAGE(K12:K15)</f>
        <v>224.25</v>
      </c>
      <c r="P9" s="49">
        <v>261</v>
      </c>
      <c r="Q9" s="54" t="s">
        <v>136</v>
      </c>
      <c r="R9" s="22" t="s">
        <v>127</v>
      </c>
      <c r="S9" s="24">
        <f>MAX(P3:P13)</f>
        <v>276</v>
      </c>
    </row>
    <row r="10" spans="1:19" x14ac:dyDescent="0.3">
      <c r="A10" s="49">
        <v>228</v>
      </c>
      <c r="B10" s="23" t="s">
        <v>97</v>
      </c>
      <c r="C10" s="22"/>
      <c r="D10" s="24"/>
      <c r="F10" s="49">
        <v>231</v>
      </c>
      <c r="G10" s="23" t="s">
        <v>97</v>
      </c>
      <c r="H10" s="23"/>
      <c r="I10" s="24"/>
      <c r="K10" s="49">
        <v>228</v>
      </c>
      <c r="L10" s="22" t="s">
        <v>96</v>
      </c>
      <c r="M10" s="22" t="s">
        <v>125</v>
      </c>
      <c r="N10" s="50">
        <f>AVERAGE(K16:K18)</f>
        <v>219</v>
      </c>
      <c r="P10" s="49">
        <v>265</v>
      </c>
      <c r="Q10" s="54" t="s">
        <v>137</v>
      </c>
      <c r="R10" s="22"/>
      <c r="S10" s="24"/>
    </row>
    <row r="11" spans="1:19" x14ac:dyDescent="0.3">
      <c r="A11" s="49">
        <v>222</v>
      </c>
      <c r="B11" s="23" t="s">
        <v>97</v>
      </c>
      <c r="C11" s="22"/>
      <c r="D11" s="24"/>
      <c r="F11" s="49">
        <v>228</v>
      </c>
      <c r="G11" s="23" t="s">
        <v>97</v>
      </c>
      <c r="H11" s="23"/>
      <c r="I11" s="24"/>
      <c r="K11" s="49">
        <v>222</v>
      </c>
      <c r="L11" s="22" t="s">
        <v>96</v>
      </c>
      <c r="M11" s="22"/>
      <c r="N11" s="24"/>
      <c r="P11" s="49">
        <v>258</v>
      </c>
      <c r="Q11" s="54" t="s">
        <v>137</v>
      </c>
      <c r="R11" s="22"/>
      <c r="S11" s="24"/>
    </row>
    <row r="12" spans="1:19" ht="15" thickBot="1" x14ac:dyDescent="0.35">
      <c r="A12" s="49">
        <v>207</v>
      </c>
      <c r="B12" s="23" t="s">
        <v>98</v>
      </c>
      <c r="C12" s="22"/>
      <c r="D12" s="24"/>
      <c r="F12" s="49">
        <v>246</v>
      </c>
      <c r="G12" s="23" t="s">
        <v>97</v>
      </c>
      <c r="H12" s="23"/>
      <c r="I12" s="24"/>
      <c r="K12" s="49">
        <v>219</v>
      </c>
      <c r="L12" s="22" t="s">
        <v>97</v>
      </c>
      <c r="M12" s="22" t="s">
        <v>126</v>
      </c>
      <c r="N12" s="24">
        <f>MIN(K7:K18)</f>
        <v>204</v>
      </c>
      <c r="P12" s="51">
        <v>264</v>
      </c>
      <c r="Q12" s="55" t="s">
        <v>137</v>
      </c>
      <c r="R12" s="25"/>
      <c r="S12" s="26"/>
    </row>
    <row r="13" spans="1:19" x14ac:dyDescent="0.3">
      <c r="A13" s="49">
        <v>231</v>
      </c>
      <c r="B13" s="23" t="s">
        <v>98</v>
      </c>
      <c r="C13" s="22"/>
      <c r="D13" s="24"/>
      <c r="F13" s="49">
        <v>234</v>
      </c>
      <c r="G13" s="23" t="s">
        <v>97</v>
      </c>
      <c r="H13" s="23"/>
      <c r="I13" s="24"/>
      <c r="K13" s="49">
        <v>222</v>
      </c>
      <c r="L13" s="22" t="s">
        <v>97</v>
      </c>
      <c r="M13" s="22" t="s">
        <v>127</v>
      </c>
      <c r="N13" s="24">
        <f>MAX(K7:K18)</f>
        <v>228</v>
      </c>
    </row>
    <row r="14" spans="1:19" x14ac:dyDescent="0.3">
      <c r="A14" s="49">
        <v>231</v>
      </c>
      <c r="B14" s="23" t="s">
        <v>98</v>
      </c>
      <c r="C14" s="22"/>
      <c r="D14" s="24"/>
      <c r="F14" s="49">
        <v>231</v>
      </c>
      <c r="G14" s="23" t="s">
        <v>97</v>
      </c>
      <c r="H14" s="23"/>
      <c r="I14" s="24"/>
      <c r="K14" s="49">
        <v>228</v>
      </c>
      <c r="L14" s="22" t="s">
        <v>97</v>
      </c>
      <c r="M14" s="22"/>
      <c r="N14" s="24"/>
    </row>
    <row r="15" spans="1:19" x14ac:dyDescent="0.3">
      <c r="A15" s="49">
        <v>216</v>
      </c>
      <c r="B15" s="23" t="s">
        <v>98</v>
      </c>
      <c r="C15" s="22"/>
      <c r="D15" s="24"/>
      <c r="F15" s="49">
        <v>240</v>
      </c>
      <c r="G15" s="23" t="s">
        <v>98</v>
      </c>
      <c r="H15" s="23"/>
      <c r="I15" s="24"/>
      <c r="K15" s="49">
        <v>228</v>
      </c>
      <c r="L15" s="22" t="s">
        <v>97</v>
      </c>
      <c r="M15" s="22"/>
      <c r="N15" s="24"/>
    </row>
    <row r="16" spans="1:19" x14ac:dyDescent="0.3">
      <c r="A16" s="49">
        <v>219</v>
      </c>
      <c r="B16" s="23" t="s">
        <v>98</v>
      </c>
      <c r="C16" s="22"/>
      <c r="D16" s="24"/>
      <c r="F16" s="49">
        <v>228</v>
      </c>
      <c r="G16" s="23" t="s">
        <v>98</v>
      </c>
      <c r="H16" s="23"/>
      <c r="I16" s="24"/>
      <c r="K16" s="49">
        <v>216</v>
      </c>
      <c r="L16" s="22" t="s">
        <v>98</v>
      </c>
      <c r="M16" s="22"/>
      <c r="N16" s="24"/>
    </row>
    <row r="17" spans="1:14" x14ac:dyDescent="0.3">
      <c r="A17" s="49">
        <v>219</v>
      </c>
      <c r="B17" s="23" t="s">
        <v>98</v>
      </c>
      <c r="C17" s="22"/>
      <c r="D17" s="24"/>
      <c r="F17" s="49">
        <v>234</v>
      </c>
      <c r="G17" s="23" t="s">
        <v>98</v>
      </c>
      <c r="H17" s="23"/>
      <c r="I17" s="24"/>
      <c r="K17" s="49">
        <v>222</v>
      </c>
      <c r="L17" s="22" t="s">
        <v>98</v>
      </c>
      <c r="M17" s="22"/>
      <c r="N17" s="24"/>
    </row>
    <row r="18" spans="1:14" x14ac:dyDescent="0.3">
      <c r="A18" s="49">
        <v>219</v>
      </c>
      <c r="B18" s="23" t="s">
        <v>98</v>
      </c>
      <c r="C18" s="22"/>
      <c r="D18" s="24"/>
      <c r="F18" s="49">
        <v>232</v>
      </c>
      <c r="G18" s="23" t="s">
        <v>98</v>
      </c>
      <c r="H18" s="23"/>
      <c r="I18" s="24"/>
      <c r="K18" s="49">
        <v>219</v>
      </c>
      <c r="L18" s="22" t="s">
        <v>98</v>
      </c>
      <c r="M18" s="22"/>
      <c r="N18" s="24"/>
    </row>
    <row r="19" spans="1:14" x14ac:dyDescent="0.3">
      <c r="A19" s="49">
        <v>216</v>
      </c>
      <c r="B19" s="23" t="s">
        <v>98</v>
      </c>
      <c r="C19" s="22"/>
      <c r="D19" s="24"/>
      <c r="F19" s="49">
        <v>225</v>
      </c>
      <c r="G19" s="23" t="s">
        <v>98</v>
      </c>
      <c r="H19" s="23"/>
      <c r="I19" s="24"/>
      <c r="K19" s="49"/>
      <c r="L19" s="22"/>
      <c r="M19" s="22"/>
      <c r="N19" s="24"/>
    </row>
    <row r="20" spans="1:14" x14ac:dyDescent="0.3">
      <c r="A20" s="49">
        <v>222</v>
      </c>
      <c r="B20" s="23" t="s">
        <v>98</v>
      </c>
      <c r="C20" s="22"/>
      <c r="D20" s="24"/>
      <c r="F20" s="49">
        <v>216</v>
      </c>
      <c r="G20" s="23" t="s">
        <v>98</v>
      </c>
      <c r="H20" s="23"/>
      <c r="I20" s="24"/>
      <c r="K20" s="53" t="s">
        <v>132</v>
      </c>
      <c r="L20" s="22"/>
      <c r="M20" s="22"/>
      <c r="N20" s="24"/>
    </row>
    <row r="21" spans="1:14" x14ac:dyDescent="0.3">
      <c r="A21" s="49">
        <v>219</v>
      </c>
      <c r="B21" s="23" t="s">
        <v>98</v>
      </c>
      <c r="C21" s="22"/>
      <c r="D21" s="24"/>
      <c r="F21" s="49">
        <v>234</v>
      </c>
      <c r="G21" s="23" t="s">
        <v>98</v>
      </c>
      <c r="H21" s="23"/>
      <c r="I21" s="24"/>
      <c r="K21" s="49">
        <v>222</v>
      </c>
      <c r="L21" s="22" t="s">
        <v>98</v>
      </c>
      <c r="M21" s="22" t="s">
        <v>122</v>
      </c>
      <c r="N21" s="50">
        <f>AVERAGE(K21:K26)</f>
        <v>222.5</v>
      </c>
    </row>
    <row r="22" spans="1:14" x14ac:dyDescent="0.3">
      <c r="A22" s="49">
        <v>222</v>
      </c>
      <c r="B22" s="23" t="s">
        <v>98</v>
      </c>
      <c r="C22" s="22"/>
      <c r="D22" s="24"/>
      <c r="F22" s="49">
        <v>237</v>
      </c>
      <c r="G22" s="23" t="s">
        <v>98</v>
      </c>
      <c r="H22" s="23"/>
      <c r="I22" s="24"/>
      <c r="K22" s="49">
        <v>219</v>
      </c>
      <c r="L22" s="22" t="s">
        <v>98</v>
      </c>
      <c r="M22" s="22"/>
      <c r="N22" s="24"/>
    </row>
    <row r="23" spans="1:14" x14ac:dyDescent="0.3">
      <c r="A23" s="49">
        <v>219</v>
      </c>
      <c r="B23" s="23" t="s">
        <v>98</v>
      </c>
      <c r="C23" s="22"/>
      <c r="D23" s="24"/>
      <c r="F23" s="49">
        <v>240</v>
      </c>
      <c r="G23" s="23" t="s">
        <v>98</v>
      </c>
      <c r="H23" s="23"/>
      <c r="I23" s="24"/>
      <c r="K23" s="49">
        <v>222</v>
      </c>
      <c r="L23" s="22" t="s">
        <v>98</v>
      </c>
      <c r="M23" s="22"/>
      <c r="N23" s="24"/>
    </row>
    <row r="24" spans="1:14" x14ac:dyDescent="0.3">
      <c r="A24" s="49">
        <v>213</v>
      </c>
      <c r="B24" s="23" t="s">
        <v>98</v>
      </c>
      <c r="C24" s="22"/>
      <c r="D24" s="24"/>
      <c r="F24" s="49">
        <v>216</v>
      </c>
      <c r="G24" s="23" t="s">
        <v>98</v>
      </c>
      <c r="H24" s="23"/>
      <c r="I24" s="24"/>
      <c r="K24" s="49">
        <v>228</v>
      </c>
      <c r="L24" s="22" t="s">
        <v>98</v>
      </c>
      <c r="M24" s="22"/>
      <c r="N24" s="24"/>
    </row>
    <row r="25" spans="1:14" x14ac:dyDescent="0.3">
      <c r="A25" s="49">
        <v>210</v>
      </c>
      <c r="B25" s="23" t="s">
        <v>98</v>
      </c>
      <c r="C25" s="22"/>
      <c r="D25" s="24"/>
      <c r="F25" s="49">
        <v>228</v>
      </c>
      <c r="G25" s="23" t="s">
        <v>98</v>
      </c>
      <c r="H25" s="23"/>
      <c r="I25" s="24"/>
      <c r="K25" s="49">
        <v>228</v>
      </c>
      <c r="L25" s="22" t="s">
        <v>97</v>
      </c>
      <c r="M25" s="22"/>
      <c r="N25" s="24"/>
    </row>
    <row r="26" spans="1:14" ht="15" thickBot="1" x14ac:dyDescent="0.35">
      <c r="A26" s="49">
        <v>213</v>
      </c>
      <c r="B26" s="23" t="s">
        <v>98</v>
      </c>
      <c r="C26" s="22"/>
      <c r="D26" s="24"/>
      <c r="F26" s="49">
        <v>230</v>
      </c>
      <c r="G26" s="23" t="s">
        <v>98</v>
      </c>
      <c r="H26" s="23"/>
      <c r="I26" s="24"/>
      <c r="K26" s="51">
        <v>216</v>
      </c>
      <c r="L26" s="25" t="s">
        <v>98</v>
      </c>
      <c r="M26" s="25"/>
      <c r="N26" s="26"/>
    </row>
    <row r="27" spans="1:14" x14ac:dyDescent="0.3">
      <c r="A27" s="49">
        <v>225</v>
      </c>
      <c r="B27" s="23" t="s">
        <v>98</v>
      </c>
      <c r="C27" s="22"/>
      <c r="D27" s="24"/>
      <c r="F27" s="49">
        <v>195</v>
      </c>
      <c r="G27" s="23" t="s">
        <v>98</v>
      </c>
      <c r="H27" s="23"/>
      <c r="I27" s="24"/>
    </row>
    <row r="28" spans="1:14" ht="15" thickBot="1" x14ac:dyDescent="0.35">
      <c r="A28" s="49">
        <v>216</v>
      </c>
      <c r="B28" s="23" t="s">
        <v>98</v>
      </c>
      <c r="C28" s="22"/>
      <c r="D28" s="24"/>
      <c r="F28" s="51">
        <v>240</v>
      </c>
      <c r="G28" s="52" t="s">
        <v>98</v>
      </c>
      <c r="H28" s="52"/>
      <c r="I28" s="26"/>
    </row>
    <row r="29" spans="1:14" x14ac:dyDescent="0.3">
      <c r="A29" s="49">
        <v>222</v>
      </c>
      <c r="B29" s="23" t="s">
        <v>98</v>
      </c>
      <c r="C29" s="22"/>
      <c r="D29" s="24"/>
    </row>
    <row r="30" spans="1:14" x14ac:dyDescent="0.3">
      <c r="A30" s="49">
        <v>207</v>
      </c>
      <c r="B30" s="23" t="s">
        <v>98</v>
      </c>
      <c r="C30" s="22"/>
      <c r="D30" s="24"/>
    </row>
    <row r="31" spans="1:14" x14ac:dyDescent="0.3">
      <c r="A31" s="49">
        <v>219</v>
      </c>
      <c r="B31" s="23" t="s">
        <v>98</v>
      </c>
      <c r="C31" s="22"/>
      <c r="D31" s="24"/>
    </row>
    <row r="32" spans="1:14" x14ac:dyDescent="0.3">
      <c r="A32" s="49">
        <v>207</v>
      </c>
      <c r="B32" s="23" t="s">
        <v>98</v>
      </c>
      <c r="C32" s="22"/>
      <c r="D32" s="24"/>
    </row>
    <row r="33" spans="1:4" ht="15" thickBot="1" x14ac:dyDescent="0.35">
      <c r="A33" s="51">
        <v>225</v>
      </c>
      <c r="B33" s="52" t="s">
        <v>98</v>
      </c>
      <c r="C33" s="25"/>
      <c r="D33" s="26"/>
    </row>
  </sheetData>
  <sortState ref="P3:R12">
    <sortCondition ref="R3:R12"/>
  </sortState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19" s="22" customFormat="1" ht="31.2" x14ac:dyDescent="0.6">
      <c r="A1" s="76" t="s">
        <v>159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/>
      <c r="Q1"/>
      <c r="R1"/>
      <c r="S1"/>
    </row>
    <row r="2" spans="1:19" s="22" customFormat="1" ht="18" x14ac:dyDescent="0.35">
      <c r="A2" s="77" t="s">
        <v>155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/>
      <c r="Q2"/>
      <c r="R2"/>
      <c r="S2"/>
    </row>
    <row r="3" spans="1:19" s="22" customFormat="1" ht="18" x14ac:dyDescent="0.35">
      <c r="A3" s="2"/>
      <c r="B3" s="2"/>
      <c r="C3" s="20"/>
      <c r="D3" s="20"/>
      <c r="E3" s="20"/>
      <c r="F3" s="20"/>
      <c r="G3" s="75" t="s">
        <v>2</v>
      </c>
      <c r="H3" s="75"/>
      <c r="I3" s="75" t="s">
        <v>3</v>
      </c>
      <c r="J3" s="75"/>
      <c r="K3" s="75" t="s">
        <v>4</v>
      </c>
      <c r="L3" s="75"/>
      <c r="M3" s="57" t="s">
        <v>56</v>
      </c>
      <c r="N3" s="57" t="s">
        <v>57</v>
      </c>
      <c r="O3" s="20"/>
      <c r="P3"/>
      <c r="Q3"/>
      <c r="R3"/>
      <c r="S3"/>
    </row>
    <row r="4" spans="1:19" s="22" customFormat="1" ht="18" x14ac:dyDescent="0.35">
      <c r="A4" s="3" t="s">
        <v>0</v>
      </c>
      <c r="B4" s="3" t="s">
        <v>62</v>
      </c>
      <c r="C4" s="57" t="s">
        <v>17</v>
      </c>
      <c r="D4" s="57" t="s">
        <v>50</v>
      </c>
      <c r="E4" s="57" t="s">
        <v>1</v>
      </c>
      <c r="F4" s="57" t="s">
        <v>27</v>
      </c>
      <c r="G4" s="57" t="s">
        <v>8</v>
      </c>
      <c r="H4" s="57" t="s">
        <v>9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5</v>
      </c>
      <c r="N4" s="57" t="s">
        <v>6</v>
      </c>
      <c r="O4" s="57" t="s">
        <v>7</v>
      </c>
      <c r="P4"/>
      <c r="Q4"/>
      <c r="R4"/>
      <c r="S4"/>
    </row>
    <row r="5" spans="1:19" s="22" customFormat="1" ht="20.100000000000001" customHeight="1" x14ac:dyDescent="0.35">
      <c r="A5" s="37" t="s">
        <v>12</v>
      </c>
      <c r="B5" s="37" t="s">
        <v>63</v>
      </c>
      <c r="C5" s="37"/>
      <c r="D5" s="37"/>
      <c r="E5" s="36" t="s">
        <v>16</v>
      </c>
      <c r="F5" s="36">
        <v>2792</v>
      </c>
      <c r="G5" s="36">
        <v>170</v>
      </c>
      <c r="H5" s="36">
        <f t="shared" ref="H5:H11" si="0">+G5+15</f>
        <v>185</v>
      </c>
      <c r="I5" s="40">
        <v>0.93457943925233644</v>
      </c>
      <c r="J5" s="40" t="s">
        <v>153</v>
      </c>
      <c r="K5" s="36">
        <v>67</v>
      </c>
      <c r="L5" s="36">
        <v>8</v>
      </c>
      <c r="M5" s="58">
        <v>67.13333333333334</v>
      </c>
      <c r="N5" s="58">
        <v>62.741433021806863</v>
      </c>
      <c r="O5" s="36">
        <v>2</v>
      </c>
      <c r="P5"/>
      <c r="Q5"/>
      <c r="R5"/>
      <c r="S5"/>
    </row>
    <row r="6" spans="1:19" s="22" customFormat="1" ht="20.100000000000001" customHeight="1" x14ac:dyDescent="0.35">
      <c r="A6" s="37" t="s">
        <v>14</v>
      </c>
      <c r="B6" s="37" t="s">
        <v>64</v>
      </c>
      <c r="C6" s="37"/>
      <c r="D6" s="37"/>
      <c r="E6" s="36" t="s">
        <v>16</v>
      </c>
      <c r="F6" s="36">
        <v>1024</v>
      </c>
      <c r="G6" s="36">
        <v>170</v>
      </c>
      <c r="H6" s="36">
        <f t="shared" si="0"/>
        <v>185</v>
      </c>
      <c r="I6" s="40">
        <v>0.93457943925233644</v>
      </c>
      <c r="J6" s="40" t="s">
        <v>153</v>
      </c>
      <c r="K6" s="36"/>
      <c r="L6" s="36"/>
      <c r="M6" s="58" t="s">
        <v>93</v>
      </c>
      <c r="N6" s="58" t="s">
        <v>93</v>
      </c>
      <c r="O6" s="36" t="s">
        <v>156</v>
      </c>
      <c r="P6"/>
      <c r="Q6"/>
      <c r="R6"/>
      <c r="S6"/>
    </row>
    <row r="7" spans="1:19" s="22" customFormat="1" ht="20.100000000000001" customHeight="1" x14ac:dyDescent="0.35">
      <c r="A7" s="37" t="s">
        <v>15</v>
      </c>
      <c r="B7" s="37" t="s">
        <v>65</v>
      </c>
      <c r="C7" s="37"/>
      <c r="D7" s="37"/>
      <c r="E7" s="36" t="s">
        <v>16</v>
      </c>
      <c r="F7" s="36">
        <v>1742</v>
      </c>
      <c r="G7" s="36">
        <v>170</v>
      </c>
      <c r="H7" s="36">
        <f t="shared" si="0"/>
        <v>185</v>
      </c>
      <c r="I7" s="40">
        <v>0.93457943925233644</v>
      </c>
      <c r="J7" s="40" t="s">
        <v>153</v>
      </c>
      <c r="K7" s="36">
        <v>87</v>
      </c>
      <c r="L7" s="36">
        <v>45</v>
      </c>
      <c r="M7" s="58">
        <v>87.75</v>
      </c>
      <c r="N7" s="58">
        <v>82.009345794392516</v>
      </c>
      <c r="O7" s="36">
        <v>3</v>
      </c>
      <c r="P7"/>
      <c r="Q7"/>
      <c r="R7"/>
      <c r="S7"/>
    </row>
    <row r="8" spans="1:19" s="22" customFormat="1" ht="20.100000000000001" customHeight="1" x14ac:dyDescent="0.35">
      <c r="A8" s="37" t="s">
        <v>13</v>
      </c>
      <c r="B8" s="37" t="s">
        <v>66</v>
      </c>
      <c r="C8" s="37"/>
      <c r="D8" s="37"/>
      <c r="E8" s="36" t="s">
        <v>16</v>
      </c>
      <c r="F8" s="36">
        <v>3511</v>
      </c>
      <c r="G8" s="36">
        <v>170</v>
      </c>
      <c r="H8" s="36">
        <f t="shared" si="0"/>
        <v>185</v>
      </c>
      <c r="I8" s="40">
        <v>0.93457943925233644</v>
      </c>
      <c r="J8" s="40" t="s">
        <v>153</v>
      </c>
      <c r="K8" s="36">
        <v>64</v>
      </c>
      <c r="L8" s="36">
        <v>48</v>
      </c>
      <c r="M8" s="58">
        <v>64.8</v>
      </c>
      <c r="N8" s="58">
        <v>60.560747663551396</v>
      </c>
      <c r="O8" s="36">
        <v>1</v>
      </c>
      <c r="P8"/>
      <c r="Q8"/>
      <c r="R8"/>
      <c r="S8"/>
    </row>
    <row r="9" spans="1:19" s="22" customFormat="1" ht="20.100000000000001" customHeight="1" x14ac:dyDescent="0.35">
      <c r="A9" s="37" t="s">
        <v>60</v>
      </c>
      <c r="B9" s="37" t="s">
        <v>67</v>
      </c>
      <c r="C9" s="37"/>
      <c r="D9" s="37"/>
      <c r="E9" s="36" t="s">
        <v>16</v>
      </c>
      <c r="F9" s="36">
        <v>1248</v>
      </c>
      <c r="G9" s="36">
        <v>170</v>
      </c>
      <c r="H9" s="36">
        <f t="shared" si="0"/>
        <v>185</v>
      </c>
      <c r="I9" s="40">
        <v>0.93457943925233644</v>
      </c>
      <c r="J9" s="40" t="s">
        <v>153</v>
      </c>
      <c r="K9" s="37"/>
      <c r="L9" s="37"/>
      <c r="M9" s="41" t="s">
        <v>93</v>
      </c>
      <c r="N9" s="41" t="s">
        <v>93</v>
      </c>
      <c r="O9" s="37" t="s">
        <v>93</v>
      </c>
      <c r="P9"/>
      <c r="Q9"/>
      <c r="R9"/>
      <c r="S9"/>
    </row>
    <row r="10" spans="1:19" s="22" customFormat="1" ht="20.100000000000001" customHeight="1" x14ac:dyDescent="0.35">
      <c r="A10" s="37" t="s">
        <v>91</v>
      </c>
      <c r="B10" s="37" t="s">
        <v>93</v>
      </c>
      <c r="C10" s="37"/>
      <c r="D10" s="37"/>
      <c r="E10" s="36" t="s">
        <v>92</v>
      </c>
      <c r="F10" s="36">
        <v>119</v>
      </c>
      <c r="G10" s="36">
        <v>107</v>
      </c>
      <c r="H10" s="36">
        <f t="shared" si="0"/>
        <v>122</v>
      </c>
      <c r="I10" s="40" t="s">
        <v>153</v>
      </c>
      <c r="J10" s="40">
        <v>0.97847358121330719</v>
      </c>
      <c r="K10" s="37"/>
      <c r="L10" s="37"/>
      <c r="M10" s="41" t="s">
        <v>93</v>
      </c>
      <c r="N10" s="41" t="s">
        <v>93</v>
      </c>
      <c r="O10" s="37" t="s">
        <v>93</v>
      </c>
      <c r="P10"/>
      <c r="Q10"/>
      <c r="R10"/>
      <c r="S10"/>
    </row>
    <row r="11" spans="1:19" s="22" customFormat="1" ht="20.100000000000001" customHeight="1" x14ac:dyDescent="0.35">
      <c r="A11" s="37" t="s">
        <v>20</v>
      </c>
      <c r="B11" s="37" t="s">
        <v>141</v>
      </c>
      <c r="C11" s="37"/>
      <c r="D11" s="37"/>
      <c r="E11" s="36" t="s">
        <v>25</v>
      </c>
      <c r="F11" s="36">
        <v>212</v>
      </c>
      <c r="G11" s="36">
        <v>220</v>
      </c>
      <c r="H11" s="36">
        <f t="shared" si="0"/>
        <v>235</v>
      </c>
      <c r="I11" s="40" t="s">
        <v>153</v>
      </c>
      <c r="J11" s="40">
        <v>0.88105726872246692</v>
      </c>
      <c r="K11" s="37"/>
      <c r="L11" s="37"/>
      <c r="M11" s="41" t="s">
        <v>93</v>
      </c>
      <c r="N11" s="41" t="s">
        <v>93</v>
      </c>
      <c r="O11" s="37" t="s">
        <v>93</v>
      </c>
      <c r="P11"/>
      <c r="Q11"/>
      <c r="R11"/>
      <c r="S11"/>
    </row>
    <row r="12" spans="1:19" s="22" customFormat="1" hidden="1" x14ac:dyDescent="0.3">
      <c r="P12"/>
      <c r="Q12"/>
      <c r="R12"/>
      <c r="S12"/>
    </row>
    <row r="13" spans="1:19" s="22" customFormat="1" hidden="1" x14ac:dyDescent="0.3">
      <c r="P13"/>
      <c r="Q13"/>
      <c r="R13"/>
      <c r="S13"/>
    </row>
    <row r="14" spans="1:19" s="22" customFormat="1" hidden="1" x14ac:dyDescent="0.3">
      <c r="P14"/>
      <c r="Q14"/>
      <c r="R14"/>
      <c r="S14"/>
    </row>
    <row r="15" spans="1:19" ht="25.8" x14ac:dyDescent="0.5">
      <c r="A15" s="33" t="s">
        <v>103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154</v>
      </c>
      <c r="N15" s="33"/>
      <c r="O15" s="33"/>
    </row>
    <row r="16" spans="1:19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spans="1:15" ht="18" x14ac:dyDescent="0.35">
      <c r="A17" s="2"/>
      <c r="B17" s="2"/>
      <c r="C17" s="20"/>
      <c r="D17" s="20"/>
      <c r="E17" s="20"/>
      <c r="F17" s="20"/>
      <c r="G17" s="75" t="s">
        <v>2</v>
      </c>
      <c r="H17" s="75"/>
      <c r="I17" s="75" t="s">
        <v>3</v>
      </c>
      <c r="J17" s="75"/>
      <c r="K17" s="75" t="s">
        <v>4</v>
      </c>
      <c r="L17" s="75"/>
      <c r="M17" s="57" t="s">
        <v>56</v>
      </c>
      <c r="N17" s="57" t="s">
        <v>57</v>
      </c>
      <c r="O17" s="20"/>
    </row>
    <row r="18" spans="1:15" ht="18" x14ac:dyDescent="0.35">
      <c r="A18" s="3" t="s">
        <v>0</v>
      </c>
      <c r="B18" s="3" t="s">
        <v>62</v>
      </c>
      <c r="C18" s="57" t="s">
        <v>17</v>
      </c>
      <c r="D18" s="57" t="s">
        <v>50</v>
      </c>
      <c r="E18" s="57" t="s">
        <v>1</v>
      </c>
      <c r="F18" s="57" t="s">
        <v>27</v>
      </c>
      <c r="G18" s="57" t="s">
        <v>8</v>
      </c>
      <c r="H18" s="57" t="s">
        <v>9</v>
      </c>
      <c r="I18" s="57" t="s">
        <v>8</v>
      </c>
      <c r="J18" s="57" t="s">
        <v>9</v>
      </c>
      <c r="K18" s="57" t="s">
        <v>10</v>
      </c>
      <c r="L18" s="57" t="s">
        <v>11</v>
      </c>
      <c r="M18" s="57" t="s">
        <v>5</v>
      </c>
      <c r="N18" s="57" t="s">
        <v>6</v>
      </c>
      <c r="O18" s="57" t="s">
        <v>7</v>
      </c>
    </row>
    <row r="19" spans="1:15" ht="18" x14ac:dyDescent="0.35">
      <c r="A19" s="37" t="s">
        <v>140</v>
      </c>
      <c r="B19" s="42" t="s">
        <v>142</v>
      </c>
      <c r="C19" s="37"/>
      <c r="D19" s="37"/>
      <c r="E19" s="42" t="s">
        <v>128</v>
      </c>
      <c r="F19" s="36">
        <v>826</v>
      </c>
      <c r="G19" s="36">
        <v>177</v>
      </c>
      <c r="H19" s="36">
        <f t="shared" ref="H19:H29" si="1">+G19+15</f>
        <v>192</v>
      </c>
      <c r="I19" s="40">
        <v>0.92850510677808729</v>
      </c>
      <c r="J19" s="40" t="s">
        <v>153</v>
      </c>
      <c r="K19" s="37"/>
      <c r="L19" s="37"/>
      <c r="M19" s="41" t="s">
        <v>93</v>
      </c>
      <c r="N19" s="41" t="s">
        <v>93</v>
      </c>
      <c r="O19" s="36" t="s">
        <v>156</v>
      </c>
    </row>
    <row r="20" spans="1:15" ht="18" x14ac:dyDescent="0.35">
      <c r="A20" s="37" t="s">
        <v>18</v>
      </c>
      <c r="B20" s="37" t="s">
        <v>70</v>
      </c>
      <c r="C20" s="37"/>
      <c r="D20" s="37"/>
      <c r="E20" s="42" t="s">
        <v>23</v>
      </c>
      <c r="F20" s="36">
        <v>75</v>
      </c>
      <c r="G20" s="36">
        <v>208</v>
      </c>
      <c r="H20" s="36">
        <f t="shared" si="1"/>
        <v>223</v>
      </c>
      <c r="I20" s="40">
        <v>0.90252707581227432</v>
      </c>
      <c r="J20" s="40" t="s">
        <v>153</v>
      </c>
      <c r="K20" s="36">
        <v>76</v>
      </c>
      <c r="L20" s="36">
        <v>7</v>
      </c>
      <c r="M20" s="58">
        <v>76.11666666666666</v>
      </c>
      <c r="N20" s="58">
        <v>68.697352587244268</v>
      </c>
      <c r="O20" s="36">
        <v>2</v>
      </c>
    </row>
    <row r="21" spans="1:15" ht="18" x14ac:dyDescent="0.35">
      <c r="A21" s="37" t="s">
        <v>29</v>
      </c>
      <c r="B21" s="37" t="s">
        <v>73</v>
      </c>
      <c r="C21" s="37"/>
      <c r="D21" s="37"/>
      <c r="E21" s="42" t="s">
        <v>30</v>
      </c>
      <c r="F21" s="36">
        <v>1183</v>
      </c>
      <c r="G21" s="36">
        <v>215</v>
      </c>
      <c r="H21" s="36">
        <f t="shared" si="1"/>
        <v>230</v>
      </c>
      <c r="I21" s="40">
        <v>0.89686098654708524</v>
      </c>
      <c r="J21" s="40" t="s">
        <v>153</v>
      </c>
      <c r="K21" s="36"/>
      <c r="L21" s="36"/>
      <c r="M21" s="58" t="s">
        <v>93</v>
      </c>
      <c r="N21" s="58" t="s">
        <v>93</v>
      </c>
      <c r="O21" s="36" t="s">
        <v>93</v>
      </c>
    </row>
    <row r="22" spans="1:15" ht="18" x14ac:dyDescent="0.35">
      <c r="A22" s="37" t="s">
        <v>118</v>
      </c>
      <c r="B22" s="37" t="s">
        <v>120</v>
      </c>
      <c r="C22" s="37"/>
      <c r="D22" s="37"/>
      <c r="E22" s="42" t="s">
        <v>119</v>
      </c>
      <c r="F22" s="36">
        <v>14755</v>
      </c>
      <c r="G22" s="36">
        <v>218</v>
      </c>
      <c r="H22" s="36">
        <f t="shared" si="1"/>
        <v>233</v>
      </c>
      <c r="I22" s="40">
        <v>0.89445438282647582</v>
      </c>
      <c r="J22" s="40" t="s">
        <v>153</v>
      </c>
      <c r="K22" s="36"/>
      <c r="L22" s="36"/>
      <c r="M22" s="58" t="s">
        <v>93</v>
      </c>
      <c r="N22" s="58" t="s">
        <v>93</v>
      </c>
      <c r="O22" s="36" t="s">
        <v>93</v>
      </c>
    </row>
    <row r="23" spans="1:15" ht="18" x14ac:dyDescent="0.35">
      <c r="A23" s="37" t="s">
        <v>19</v>
      </c>
      <c r="B23" s="37" t="s">
        <v>116</v>
      </c>
      <c r="C23" s="37"/>
      <c r="D23" s="37"/>
      <c r="E23" s="42" t="s">
        <v>95</v>
      </c>
      <c r="F23" s="36">
        <v>13991</v>
      </c>
      <c r="G23" s="36">
        <v>218</v>
      </c>
      <c r="H23" s="36">
        <f t="shared" si="1"/>
        <v>233</v>
      </c>
      <c r="I23" s="40">
        <v>0.89445438282647582</v>
      </c>
      <c r="J23" s="40" t="s">
        <v>153</v>
      </c>
      <c r="K23" s="36">
        <v>74</v>
      </c>
      <c r="L23" s="36">
        <v>35</v>
      </c>
      <c r="M23" s="58">
        <v>74.583333333333329</v>
      </c>
      <c r="N23" s="58">
        <v>66.71138938580799</v>
      </c>
      <c r="O23" s="36">
        <v>1</v>
      </c>
    </row>
    <row r="24" spans="1:15" ht="18" x14ac:dyDescent="0.35">
      <c r="A24" s="37" t="s">
        <v>94</v>
      </c>
      <c r="B24" s="37" t="s">
        <v>117</v>
      </c>
      <c r="C24" s="37"/>
      <c r="D24" s="37"/>
      <c r="E24" s="42" t="s">
        <v>95</v>
      </c>
      <c r="F24" s="36">
        <v>556</v>
      </c>
      <c r="G24" s="36">
        <v>218</v>
      </c>
      <c r="H24" s="36">
        <f t="shared" si="1"/>
        <v>233</v>
      </c>
      <c r="I24" s="40">
        <v>0.89445438282647582</v>
      </c>
      <c r="J24" s="40" t="s">
        <v>153</v>
      </c>
      <c r="K24" s="36">
        <v>90</v>
      </c>
      <c r="L24" s="36">
        <v>4</v>
      </c>
      <c r="M24" s="58">
        <v>90.066666666666663</v>
      </c>
      <c r="N24" s="58">
        <v>80.560524746571247</v>
      </c>
      <c r="O24" s="36">
        <v>3</v>
      </c>
    </row>
    <row r="25" spans="1:15" ht="18" x14ac:dyDescent="0.35">
      <c r="A25" s="37" t="s">
        <v>143</v>
      </c>
      <c r="B25" s="37" t="s">
        <v>144</v>
      </c>
      <c r="C25" s="37"/>
      <c r="D25" s="37"/>
      <c r="E25" s="42" t="s">
        <v>25</v>
      </c>
      <c r="F25" s="36">
        <v>215</v>
      </c>
      <c r="G25" s="36">
        <v>220</v>
      </c>
      <c r="H25" s="36">
        <f t="shared" si="1"/>
        <v>235</v>
      </c>
      <c r="I25" s="40" t="s">
        <v>153</v>
      </c>
      <c r="J25" s="40">
        <v>0.88105726872246692</v>
      </c>
      <c r="K25" s="36"/>
      <c r="L25" s="36"/>
      <c r="M25" s="58" t="s">
        <v>93</v>
      </c>
      <c r="N25" s="58" t="s">
        <v>93</v>
      </c>
      <c r="O25" s="36" t="s">
        <v>93</v>
      </c>
    </row>
    <row r="26" spans="1:15" ht="18" x14ac:dyDescent="0.35">
      <c r="A26" s="37" t="s">
        <v>114</v>
      </c>
      <c r="B26" s="37" t="s">
        <v>115</v>
      </c>
      <c r="C26" s="37"/>
      <c r="D26" s="37"/>
      <c r="E26" s="42" t="s">
        <v>25</v>
      </c>
      <c r="F26" s="36">
        <v>330</v>
      </c>
      <c r="G26" s="36">
        <v>220</v>
      </c>
      <c r="H26" s="36">
        <f t="shared" si="1"/>
        <v>235</v>
      </c>
      <c r="I26" s="40" t="s">
        <v>153</v>
      </c>
      <c r="J26" s="40">
        <v>0.88105726872246692</v>
      </c>
      <c r="K26" s="37"/>
      <c r="L26" s="37"/>
      <c r="M26" s="41" t="s">
        <v>93</v>
      </c>
      <c r="N26" s="41" t="s">
        <v>93</v>
      </c>
      <c r="O26" s="37" t="s">
        <v>93</v>
      </c>
    </row>
    <row r="27" spans="1:15" ht="18" x14ac:dyDescent="0.35">
      <c r="A27" s="37" t="s">
        <v>100</v>
      </c>
      <c r="B27" s="37" t="s">
        <v>101</v>
      </c>
      <c r="C27" s="37"/>
      <c r="D27" s="37"/>
      <c r="E27" s="42" t="s">
        <v>102</v>
      </c>
      <c r="F27" s="36"/>
      <c r="G27" s="36">
        <v>221</v>
      </c>
      <c r="H27" s="36">
        <f t="shared" si="1"/>
        <v>236</v>
      </c>
      <c r="I27" s="40" t="s">
        <v>153</v>
      </c>
      <c r="J27" s="40">
        <v>0.88028169014084512</v>
      </c>
      <c r="K27" s="37"/>
      <c r="L27" s="37"/>
      <c r="M27" s="41" t="s">
        <v>93</v>
      </c>
      <c r="N27" s="41" t="s">
        <v>93</v>
      </c>
      <c r="O27" s="37" t="s">
        <v>93</v>
      </c>
    </row>
    <row r="28" spans="1:15" ht="18" x14ac:dyDescent="0.35">
      <c r="A28" s="37" t="s">
        <v>21</v>
      </c>
      <c r="B28" s="37" t="s">
        <v>71</v>
      </c>
      <c r="C28" s="37"/>
      <c r="D28" s="37"/>
      <c r="E28" s="42" t="s">
        <v>26</v>
      </c>
      <c r="F28" s="36">
        <v>6</v>
      </c>
      <c r="G28" s="36">
        <v>223</v>
      </c>
      <c r="H28" s="36">
        <f t="shared" si="1"/>
        <v>238</v>
      </c>
      <c r="I28" s="40" t="s">
        <v>153</v>
      </c>
      <c r="J28" s="40">
        <v>0.87873462214411246</v>
      </c>
      <c r="K28" s="37"/>
      <c r="L28" s="37"/>
      <c r="M28" s="41" t="s">
        <v>93</v>
      </c>
      <c r="N28" s="41" t="s">
        <v>93</v>
      </c>
      <c r="O28" s="37" t="s">
        <v>93</v>
      </c>
    </row>
    <row r="29" spans="1:15" ht="18" x14ac:dyDescent="0.35">
      <c r="A29" s="37" t="s">
        <v>22</v>
      </c>
      <c r="B29" s="37" t="s">
        <v>72</v>
      </c>
      <c r="C29" s="37"/>
      <c r="D29" s="37"/>
      <c r="E29" s="42" t="s">
        <v>28</v>
      </c>
      <c r="F29" s="36">
        <v>1687</v>
      </c>
      <c r="G29" s="36">
        <v>224</v>
      </c>
      <c r="H29" s="36">
        <f t="shared" si="1"/>
        <v>239</v>
      </c>
      <c r="I29" s="40">
        <v>0.88967971530249113</v>
      </c>
      <c r="J29" s="40" t="s">
        <v>153</v>
      </c>
      <c r="K29" s="37"/>
      <c r="L29" s="37"/>
      <c r="M29" s="41" t="s">
        <v>93</v>
      </c>
      <c r="N29" s="41" t="s">
        <v>93</v>
      </c>
      <c r="O29" s="37" t="s">
        <v>93</v>
      </c>
    </row>
    <row r="30" spans="1:15" ht="25.8" x14ac:dyDescent="0.5">
      <c r="A30" s="33" t="s">
        <v>104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 t="s">
        <v>154</v>
      </c>
      <c r="N30" s="33"/>
      <c r="O30" s="33"/>
    </row>
    <row r="31" spans="1:15" x14ac:dyDescent="0.3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ht="18" x14ac:dyDescent="0.35">
      <c r="A32" s="2"/>
      <c r="B32" s="2"/>
      <c r="C32" s="20"/>
      <c r="D32" s="20"/>
      <c r="E32" s="20"/>
      <c r="F32" s="20"/>
      <c r="G32" s="75" t="s">
        <v>2</v>
      </c>
      <c r="H32" s="75"/>
      <c r="I32" s="75" t="s">
        <v>3</v>
      </c>
      <c r="J32" s="75"/>
      <c r="K32" s="75" t="s">
        <v>147</v>
      </c>
      <c r="L32" s="75"/>
      <c r="M32" s="57" t="s">
        <v>56</v>
      </c>
      <c r="N32" s="57" t="s">
        <v>57</v>
      </c>
      <c r="O32" s="20"/>
    </row>
    <row r="33" spans="1:15" ht="18" x14ac:dyDescent="0.35">
      <c r="A33" s="3" t="s">
        <v>0</v>
      </c>
      <c r="B33" s="3" t="s">
        <v>62</v>
      </c>
      <c r="C33" s="57" t="s">
        <v>17</v>
      </c>
      <c r="D33" s="57" t="s">
        <v>50</v>
      </c>
      <c r="E33" s="57" t="s">
        <v>1</v>
      </c>
      <c r="F33" s="57" t="s">
        <v>27</v>
      </c>
      <c r="G33" s="57" t="s">
        <v>8</v>
      </c>
      <c r="H33" s="57" t="s">
        <v>9</v>
      </c>
      <c r="I33" s="57" t="s">
        <v>8</v>
      </c>
      <c r="J33" s="57" t="s">
        <v>9</v>
      </c>
      <c r="K33" s="57" t="s">
        <v>10</v>
      </c>
      <c r="L33" s="57" t="s">
        <v>11</v>
      </c>
      <c r="M33" s="57" t="s">
        <v>5</v>
      </c>
      <c r="N33" s="57" t="s">
        <v>6</v>
      </c>
      <c r="O33" s="57" t="s">
        <v>7</v>
      </c>
    </row>
    <row r="34" spans="1:15" ht="18" x14ac:dyDescent="0.35">
      <c r="A34" s="37" t="s">
        <v>34</v>
      </c>
      <c r="B34" s="37" t="s">
        <v>79</v>
      </c>
      <c r="C34" s="37"/>
      <c r="D34" s="37"/>
      <c r="E34" s="42" t="s">
        <v>36</v>
      </c>
      <c r="F34" s="36">
        <v>1309</v>
      </c>
      <c r="G34" s="36">
        <v>239</v>
      </c>
      <c r="H34" s="36">
        <f t="shared" ref="H34:H40" si="2">+G34+15</f>
        <v>254</v>
      </c>
      <c r="I34" s="40" t="s">
        <v>153</v>
      </c>
      <c r="J34" s="40">
        <v>0.86655112651646449</v>
      </c>
      <c r="K34" s="36"/>
      <c r="L34" s="45"/>
      <c r="M34" s="58" t="s">
        <v>93</v>
      </c>
      <c r="N34" s="58" t="s">
        <v>93</v>
      </c>
      <c r="O34" s="36" t="s">
        <v>93</v>
      </c>
    </row>
    <row r="35" spans="1:15" ht="18" x14ac:dyDescent="0.35">
      <c r="A35" s="37" t="s">
        <v>33</v>
      </c>
      <c r="B35" s="37" t="s">
        <v>80</v>
      </c>
      <c r="C35" s="37"/>
      <c r="D35" s="37"/>
      <c r="E35" s="42" t="s">
        <v>37</v>
      </c>
      <c r="F35" s="36">
        <v>470</v>
      </c>
      <c r="G35" s="36">
        <v>240</v>
      </c>
      <c r="H35" s="36">
        <f t="shared" si="2"/>
        <v>255</v>
      </c>
      <c r="I35" s="40" t="s">
        <v>153</v>
      </c>
      <c r="J35" s="40">
        <v>0.86580086580086579</v>
      </c>
      <c r="K35" s="36">
        <v>62</v>
      </c>
      <c r="L35" s="45">
        <v>24</v>
      </c>
      <c r="M35" s="58">
        <v>57.4</v>
      </c>
      <c r="N35" s="58">
        <v>49.696969696969695</v>
      </c>
      <c r="O35" s="36">
        <v>2</v>
      </c>
    </row>
    <row r="36" spans="1:15" ht="18" x14ac:dyDescent="0.35">
      <c r="A36" s="37" t="s">
        <v>31</v>
      </c>
      <c r="B36" s="37" t="s">
        <v>78</v>
      </c>
      <c r="C36" s="37"/>
      <c r="D36" s="37"/>
      <c r="E36" s="42" t="s">
        <v>35</v>
      </c>
      <c r="F36" s="36">
        <v>1256</v>
      </c>
      <c r="G36" s="36">
        <v>242</v>
      </c>
      <c r="H36" s="36">
        <f t="shared" si="2"/>
        <v>257</v>
      </c>
      <c r="I36" s="40" t="s">
        <v>153</v>
      </c>
      <c r="J36" s="40">
        <v>0.86430423509075194</v>
      </c>
      <c r="K36" s="36">
        <v>38</v>
      </c>
      <c r="L36" s="45">
        <v>69</v>
      </c>
      <c r="M36" s="58">
        <v>34.15</v>
      </c>
      <c r="N36" s="58">
        <v>29.515989628349178</v>
      </c>
      <c r="O36" s="36">
        <v>1</v>
      </c>
    </row>
    <row r="37" spans="1:15" ht="18" x14ac:dyDescent="0.35">
      <c r="A37" s="37" t="s">
        <v>61</v>
      </c>
      <c r="B37" s="37" t="s">
        <v>81</v>
      </c>
      <c r="C37" s="37"/>
      <c r="D37" s="37"/>
      <c r="E37" s="42" t="s">
        <v>37</v>
      </c>
      <c r="F37" s="36"/>
      <c r="G37" s="36">
        <v>243</v>
      </c>
      <c r="H37" s="36">
        <f t="shared" si="2"/>
        <v>258</v>
      </c>
      <c r="I37" s="40" t="s">
        <v>153</v>
      </c>
      <c r="J37" s="40">
        <v>0.86355785837651122</v>
      </c>
      <c r="K37" s="36"/>
      <c r="L37" s="45"/>
      <c r="M37" s="58" t="s">
        <v>93</v>
      </c>
      <c r="N37" s="58" t="s">
        <v>93</v>
      </c>
      <c r="O37" s="36" t="s">
        <v>93</v>
      </c>
    </row>
    <row r="38" spans="1:15" ht="18" x14ac:dyDescent="0.35">
      <c r="A38" s="37" t="s">
        <v>32</v>
      </c>
      <c r="B38" s="37" t="s">
        <v>77</v>
      </c>
      <c r="C38" s="37"/>
      <c r="D38" s="37"/>
      <c r="E38" s="42" t="s">
        <v>35</v>
      </c>
      <c r="F38" s="36">
        <v>686</v>
      </c>
      <c r="G38" s="36">
        <v>245</v>
      </c>
      <c r="H38" s="36">
        <f t="shared" si="2"/>
        <v>260</v>
      </c>
      <c r="I38" s="40" t="s">
        <v>153</v>
      </c>
      <c r="J38" s="40">
        <v>0.86206896551724133</v>
      </c>
      <c r="K38" s="37"/>
      <c r="L38" s="44"/>
      <c r="M38" s="41" t="s">
        <v>93</v>
      </c>
      <c r="N38" s="41" t="s">
        <v>93</v>
      </c>
      <c r="O38" s="37" t="s">
        <v>93</v>
      </c>
    </row>
    <row r="39" spans="1:15" ht="18" x14ac:dyDescent="0.35">
      <c r="A39" s="37" t="s">
        <v>138</v>
      </c>
      <c r="B39" s="37" t="s">
        <v>139</v>
      </c>
      <c r="C39" s="37"/>
      <c r="D39" s="37"/>
      <c r="E39" s="42" t="s">
        <v>134</v>
      </c>
      <c r="F39" s="36"/>
      <c r="G39" s="36">
        <v>262</v>
      </c>
      <c r="H39" s="36">
        <f t="shared" si="2"/>
        <v>277</v>
      </c>
      <c r="I39" s="40" t="s">
        <v>153</v>
      </c>
      <c r="J39" s="40">
        <v>0.84961767204757854</v>
      </c>
      <c r="K39" s="37"/>
      <c r="L39" s="44"/>
      <c r="M39" s="41" t="s">
        <v>93</v>
      </c>
      <c r="N39" s="41" t="s">
        <v>93</v>
      </c>
      <c r="O39" s="37" t="s">
        <v>93</v>
      </c>
    </row>
    <row r="40" spans="1:15" ht="18" x14ac:dyDescent="0.35">
      <c r="A40" s="37" t="s">
        <v>145</v>
      </c>
      <c r="B40" s="37"/>
      <c r="C40" s="37"/>
      <c r="D40" s="37"/>
      <c r="E40" s="42" t="s">
        <v>146</v>
      </c>
      <c r="F40" s="36"/>
      <c r="G40" s="36">
        <v>271</v>
      </c>
      <c r="H40" s="36">
        <f t="shared" si="2"/>
        <v>286</v>
      </c>
      <c r="I40" s="40" t="s">
        <v>153</v>
      </c>
      <c r="J40" s="40">
        <v>0.84317032040472173</v>
      </c>
      <c r="K40" s="37"/>
      <c r="L40" s="37"/>
      <c r="M40" s="41" t="s">
        <v>93</v>
      </c>
      <c r="N40" s="41" t="s">
        <v>93</v>
      </c>
      <c r="O40" s="37" t="s">
        <v>93</v>
      </c>
    </row>
    <row r="41" spans="1:15" x14ac:dyDescent="0.3">
      <c r="A41" s="56" t="s">
        <v>148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</row>
    <row r="42" spans="1:15" ht="25.8" x14ac:dyDescent="0.5">
      <c r="A42" s="33" t="s">
        <v>105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 t="s">
        <v>154</v>
      </c>
      <c r="N42" s="33"/>
      <c r="O42" s="33"/>
    </row>
    <row r="43" spans="1:15" x14ac:dyDescent="0.3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t="18" x14ac:dyDescent="0.35">
      <c r="A44" s="2"/>
      <c r="B44" s="2"/>
      <c r="C44" s="20"/>
      <c r="D44" s="20"/>
      <c r="E44" s="20"/>
      <c r="F44" s="20"/>
      <c r="G44" s="75" t="s">
        <v>2</v>
      </c>
      <c r="H44" s="75"/>
      <c r="I44" s="75" t="s">
        <v>3</v>
      </c>
      <c r="J44" s="75"/>
      <c r="K44" s="75" t="s">
        <v>147</v>
      </c>
      <c r="L44" s="75"/>
      <c r="M44" s="57" t="s">
        <v>56</v>
      </c>
      <c r="N44" s="57" t="s">
        <v>57</v>
      </c>
      <c r="O44" s="20"/>
    </row>
    <row r="45" spans="1:15" ht="18" x14ac:dyDescent="0.35">
      <c r="A45" s="3" t="s">
        <v>0</v>
      </c>
      <c r="B45" s="3" t="s">
        <v>62</v>
      </c>
      <c r="C45" s="57" t="s">
        <v>17</v>
      </c>
      <c r="D45" s="57" t="s">
        <v>50</v>
      </c>
      <c r="E45" s="57" t="s">
        <v>1</v>
      </c>
      <c r="F45" s="57" t="s">
        <v>27</v>
      </c>
      <c r="G45" s="57" t="s">
        <v>8</v>
      </c>
      <c r="H45" s="57" t="s">
        <v>9</v>
      </c>
      <c r="I45" s="57" t="s">
        <v>8</v>
      </c>
      <c r="J45" s="57" t="s">
        <v>9</v>
      </c>
      <c r="K45" s="57" t="s">
        <v>10</v>
      </c>
      <c r="L45" s="57" t="s">
        <v>11</v>
      </c>
      <c r="M45" s="57" t="s">
        <v>5</v>
      </c>
      <c r="N45" s="57" t="s">
        <v>6</v>
      </c>
      <c r="O45" s="57" t="s">
        <v>7</v>
      </c>
    </row>
    <row r="46" spans="1:15" ht="18" x14ac:dyDescent="0.35">
      <c r="A46" s="37" t="s">
        <v>38</v>
      </c>
      <c r="B46" s="37" t="s">
        <v>82</v>
      </c>
      <c r="C46" s="37"/>
      <c r="D46" s="37"/>
      <c r="E46" s="42" t="s">
        <v>39</v>
      </c>
      <c r="F46" s="36">
        <v>485</v>
      </c>
      <c r="G46" s="36">
        <v>168</v>
      </c>
      <c r="H46" s="36">
        <f t="shared" ref="H46:H52" si="3">+G46+15</f>
        <v>183</v>
      </c>
      <c r="I46" s="40" t="s">
        <v>153</v>
      </c>
      <c r="J46" s="40">
        <v>0.92336103416435822</v>
      </c>
      <c r="K46" s="36"/>
      <c r="L46" s="36"/>
      <c r="M46" s="58"/>
      <c r="N46" s="59"/>
      <c r="O46" s="60"/>
    </row>
    <row r="47" spans="1:15" ht="18" x14ac:dyDescent="0.35">
      <c r="A47" s="37" t="s">
        <v>40</v>
      </c>
      <c r="B47" s="37" t="s">
        <v>88</v>
      </c>
      <c r="C47" s="37"/>
      <c r="D47" s="37"/>
      <c r="E47" s="42" t="s">
        <v>89</v>
      </c>
      <c r="F47" s="36">
        <v>303</v>
      </c>
      <c r="G47" s="36">
        <v>183</v>
      </c>
      <c r="H47" s="36">
        <f t="shared" si="3"/>
        <v>198</v>
      </c>
      <c r="I47" s="40" t="s">
        <v>153</v>
      </c>
      <c r="J47" s="40">
        <v>0.91074681238615662</v>
      </c>
      <c r="K47" s="36"/>
      <c r="L47" s="36"/>
      <c r="M47" s="58" t="s">
        <v>93</v>
      </c>
      <c r="N47" s="59" t="s">
        <v>93</v>
      </c>
      <c r="O47" s="60" t="s">
        <v>93</v>
      </c>
    </row>
    <row r="48" spans="1:15" ht="18" x14ac:dyDescent="0.35">
      <c r="A48" s="37" t="s">
        <v>43</v>
      </c>
      <c r="B48" s="37" t="s">
        <v>83</v>
      </c>
      <c r="C48" s="37"/>
      <c r="D48" s="37"/>
      <c r="E48" s="42" t="s">
        <v>44</v>
      </c>
      <c r="F48" s="36">
        <v>97</v>
      </c>
      <c r="G48" s="36">
        <v>186</v>
      </c>
      <c r="H48" s="36">
        <f t="shared" si="3"/>
        <v>201</v>
      </c>
      <c r="I48" s="40" t="s">
        <v>153</v>
      </c>
      <c r="J48" s="40">
        <v>0.90826521344232514</v>
      </c>
      <c r="K48" s="36"/>
      <c r="L48" s="36"/>
      <c r="M48" s="58" t="s">
        <v>93</v>
      </c>
      <c r="N48" s="59" t="s">
        <v>93</v>
      </c>
      <c r="O48" s="60" t="s">
        <v>93</v>
      </c>
    </row>
    <row r="49" spans="1:15" ht="18" x14ac:dyDescent="0.35">
      <c r="A49" s="37" t="s">
        <v>41</v>
      </c>
      <c r="B49" s="37" t="s">
        <v>85</v>
      </c>
      <c r="C49" s="37"/>
      <c r="D49" s="37"/>
      <c r="E49" s="42" t="s">
        <v>42</v>
      </c>
      <c r="F49" s="36">
        <v>505</v>
      </c>
      <c r="G49" s="36">
        <v>188</v>
      </c>
      <c r="H49" s="36">
        <f t="shared" si="3"/>
        <v>203</v>
      </c>
      <c r="I49" s="40" t="s">
        <v>153</v>
      </c>
      <c r="J49" s="40">
        <v>0.90661831368993651</v>
      </c>
      <c r="K49" s="36">
        <v>46</v>
      </c>
      <c r="L49" s="36">
        <v>12</v>
      </c>
      <c r="M49" s="58">
        <v>41.2</v>
      </c>
      <c r="N49" s="59">
        <v>37.352674524025389</v>
      </c>
      <c r="O49" s="60">
        <v>1</v>
      </c>
    </row>
    <row r="50" spans="1:15" ht="18" x14ac:dyDescent="0.35">
      <c r="A50" s="37" t="s">
        <v>46</v>
      </c>
      <c r="B50" s="37" t="s">
        <v>84</v>
      </c>
      <c r="C50" s="37"/>
      <c r="D50" s="37"/>
      <c r="E50" s="42" t="s">
        <v>47</v>
      </c>
      <c r="F50" s="36">
        <v>144</v>
      </c>
      <c r="G50" s="36">
        <v>195</v>
      </c>
      <c r="H50" s="36">
        <f t="shared" si="3"/>
        <v>210</v>
      </c>
      <c r="I50" s="40" t="s">
        <v>153</v>
      </c>
      <c r="J50" s="40">
        <v>0.90090090090090091</v>
      </c>
      <c r="K50" s="36"/>
      <c r="L50" s="36"/>
      <c r="M50" s="58" t="s">
        <v>93</v>
      </c>
      <c r="N50" s="59" t="s">
        <v>93</v>
      </c>
      <c r="O50" s="60" t="s">
        <v>93</v>
      </c>
    </row>
    <row r="51" spans="1:15" ht="18" x14ac:dyDescent="0.35">
      <c r="A51" s="37" t="s">
        <v>45</v>
      </c>
      <c r="B51" s="37" t="s">
        <v>90</v>
      </c>
      <c r="C51" s="37"/>
      <c r="D51" s="37"/>
      <c r="E51" s="42" t="s">
        <v>47</v>
      </c>
      <c r="F51" s="36">
        <v>285</v>
      </c>
      <c r="G51" s="36">
        <v>195</v>
      </c>
      <c r="H51" s="36">
        <f t="shared" si="3"/>
        <v>210</v>
      </c>
      <c r="I51" s="40" t="s">
        <v>153</v>
      </c>
      <c r="J51" s="40">
        <v>0.90090090090090091</v>
      </c>
      <c r="K51" s="36"/>
      <c r="L51" s="36"/>
      <c r="M51" s="58" t="s">
        <v>93</v>
      </c>
      <c r="N51" s="59" t="s">
        <v>93</v>
      </c>
      <c r="O51" s="60" t="s">
        <v>93</v>
      </c>
    </row>
    <row r="52" spans="1:15" ht="18" x14ac:dyDescent="0.35">
      <c r="A52" s="37" t="s">
        <v>150</v>
      </c>
      <c r="B52" s="37"/>
      <c r="C52" s="37"/>
      <c r="D52" s="37"/>
      <c r="E52" s="42" t="s">
        <v>129</v>
      </c>
      <c r="F52" s="36"/>
      <c r="G52" s="36">
        <v>222</v>
      </c>
      <c r="H52" s="36">
        <f t="shared" si="3"/>
        <v>237</v>
      </c>
      <c r="I52" s="43" t="s">
        <v>153</v>
      </c>
      <c r="J52" s="43">
        <v>0.87950747581354438</v>
      </c>
      <c r="K52" s="36"/>
      <c r="L52" s="36"/>
      <c r="M52" s="58" t="s">
        <v>93</v>
      </c>
      <c r="N52" s="59" t="s">
        <v>93</v>
      </c>
      <c r="O52" s="60" t="s">
        <v>93</v>
      </c>
    </row>
    <row r="53" spans="1:15" x14ac:dyDescent="0.3">
      <c r="A53" s="56" t="s">
        <v>148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1:15" ht="25.8" x14ac:dyDescent="0.5">
      <c r="A54" s="33" t="s">
        <v>106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 t="s">
        <v>154</v>
      </c>
      <c r="N54" s="33"/>
      <c r="O54" s="33"/>
    </row>
    <row r="55" spans="1:15" x14ac:dyDescent="0.3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</sheetData>
  <mergeCells count="14">
    <mergeCell ref="G17:H17"/>
    <mergeCell ref="I17:J17"/>
    <mergeCell ref="K17:L17"/>
    <mergeCell ref="A1:O1"/>
    <mergeCell ref="A2:O2"/>
    <mergeCell ref="G3:H3"/>
    <mergeCell ref="I3:J3"/>
    <mergeCell ref="K3:L3"/>
    <mergeCell ref="G44:H44"/>
    <mergeCell ref="I44:J44"/>
    <mergeCell ref="K44:L44"/>
    <mergeCell ref="G32:H32"/>
    <mergeCell ref="I32:J32"/>
    <mergeCell ref="K32:L32"/>
  </mergeCells>
  <printOptions horizontalCentered="1" verticalCentered="1"/>
  <pageMargins left="0.7" right="0.7" top="0.75" bottom="0.75" header="0.3" footer="0.3"/>
  <pageSetup scale="72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19" ht="31.2" x14ac:dyDescent="0.6">
      <c r="A1" s="76" t="s">
        <v>159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9" s="22" customFormat="1" ht="18" x14ac:dyDescent="0.35">
      <c r="A2" s="77" t="s">
        <v>158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/>
      <c r="Q2"/>
      <c r="R2"/>
      <c r="S2"/>
    </row>
    <row r="3" spans="1:19" s="22" customFormat="1" ht="18" x14ac:dyDescent="0.35">
      <c r="A3" s="2"/>
      <c r="B3" s="2"/>
      <c r="C3" s="20"/>
      <c r="D3" s="20"/>
      <c r="E3" s="20"/>
      <c r="F3" s="20"/>
      <c r="G3" s="75" t="s">
        <v>2</v>
      </c>
      <c r="H3" s="75"/>
      <c r="I3" s="75" t="s">
        <v>3</v>
      </c>
      <c r="J3" s="75"/>
      <c r="K3" s="75" t="s">
        <v>4</v>
      </c>
      <c r="L3" s="75"/>
      <c r="M3" s="61" t="s">
        <v>56</v>
      </c>
      <c r="N3" s="61" t="s">
        <v>57</v>
      </c>
      <c r="O3" s="20"/>
      <c r="P3"/>
      <c r="Q3"/>
      <c r="R3"/>
      <c r="S3"/>
    </row>
    <row r="4" spans="1:19" s="22" customFormat="1" ht="18" x14ac:dyDescent="0.35">
      <c r="A4" s="3" t="s">
        <v>0</v>
      </c>
      <c r="B4" s="3" t="s">
        <v>62</v>
      </c>
      <c r="C4" s="61" t="s">
        <v>17</v>
      </c>
      <c r="D4" s="61" t="s">
        <v>50</v>
      </c>
      <c r="E4" s="61" t="s">
        <v>1</v>
      </c>
      <c r="F4" s="61" t="s">
        <v>27</v>
      </c>
      <c r="G4" s="61" t="s">
        <v>8</v>
      </c>
      <c r="H4" s="61" t="s">
        <v>9</v>
      </c>
      <c r="I4" s="61" t="s">
        <v>8</v>
      </c>
      <c r="J4" s="61" t="s">
        <v>9</v>
      </c>
      <c r="K4" s="61" t="s">
        <v>10</v>
      </c>
      <c r="L4" s="61" t="s">
        <v>11</v>
      </c>
      <c r="M4" s="61" t="s">
        <v>5</v>
      </c>
      <c r="N4" s="61" t="s">
        <v>6</v>
      </c>
      <c r="O4" s="61" t="s">
        <v>7</v>
      </c>
      <c r="P4"/>
      <c r="Q4"/>
      <c r="R4"/>
      <c r="S4"/>
    </row>
    <row r="5" spans="1:19" s="22" customFormat="1" ht="20.100000000000001" customHeight="1" x14ac:dyDescent="0.35">
      <c r="A5" s="37" t="s">
        <v>12</v>
      </c>
      <c r="B5" s="37" t="s">
        <v>63</v>
      </c>
      <c r="C5" s="37"/>
      <c r="D5" s="37"/>
      <c r="E5" s="36" t="s">
        <v>16</v>
      </c>
      <c r="F5" s="36">
        <v>2792</v>
      </c>
      <c r="G5" s="36">
        <v>170</v>
      </c>
      <c r="H5" s="36">
        <v>185</v>
      </c>
      <c r="I5" s="40">
        <v>0.93457943925233644</v>
      </c>
      <c r="J5" s="40" t="s">
        <v>153</v>
      </c>
      <c r="K5" s="66">
        <v>64</v>
      </c>
      <c r="L5" s="42">
        <v>17</v>
      </c>
      <c r="M5" s="58">
        <v>64.283333333333331</v>
      </c>
      <c r="N5" s="58">
        <v>60.077881619937692</v>
      </c>
      <c r="O5" s="36">
        <v>2</v>
      </c>
      <c r="P5"/>
      <c r="Q5"/>
      <c r="R5"/>
      <c r="S5"/>
    </row>
    <row r="6" spans="1:19" s="22" customFormat="1" ht="20.100000000000001" customHeight="1" x14ac:dyDescent="0.35">
      <c r="A6" s="37" t="s">
        <v>14</v>
      </c>
      <c r="B6" s="37" t="s">
        <v>64</v>
      </c>
      <c r="C6" s="37"/>
      <c r="D6" s="37"/>
      <c r="E6" s="36" t="s">
        <v>16</v>
      </c>
      <c r="F6" s="36">
        <v>1024</v>
      </c>
      <c r="G6" s="36">
        <v>170</v>
      </c>
      <c r="H6" s="36">
        <v>185</v>
      </c>
      <c r="I6" s="40">
        <v>0.93457943925233644</v>
      </c>
      <c r="J6" s="40" t="s">
        <v>153</v>
      </c>
      <c r="K6" s="66">
        <v>66</v>
      </c>
      <c r="L6" s="42">
        <v>0</v>
      </c>
      <c r="M6" s="58">
        <v>66</v>
      </c>
      <c r="N6" s="58">
        <v>61.682242990654203</v>
      </c>
      <c r="O6" s="36">
        <v>4</v>
      </c>
      <c r="P6"/>
      <c r="Q6"/>
      <c r="R6"/>
      <c r="S6"/>
    </row>
    <row r="7" spans="1:19" s="22" customFormat="1" ht="20.100000000000001" customHeight="1" x14ac:dyDescent="0.35">
      <c r="A7" s="37" t="s">
        <v>15</v>
      </c>
      <c r="B7" s="37" t="s">
        <v>65</v>
      </c>
      <c r="C7" s="37"/>
      <c r="D7" s="37"/>
      <c r="E7" s="36" t="s">
        <v>16</v>
      </c>
      <c r="F7" s="36">
        <v>1742</v>
      </c>
      <c r="G7" s="36">
        <v>170</v>
      </c>
      <c r="H7" s="36">
        <v>185</v>
      </c>
      <c r="I7" s="40">
        <v>0.93457943925233644</v>
      </c>
      <c r="J7" s="40" t="s">
        <v>153</v>
      </c>
      <c r="K7" s="66">
        <v>65</v>
      </c>
      <c r="L7" s="42">
        <v>19</v>
      </c>
      <c r="M7" s="58">
        <v>65.316666666666663</v>
      </c>
      <c r="N7" s="58">
        <v>61.043613707165107</v>
      </c>
      <c r="O7" s="36">
        <v>3</v>
      </c>
      <c r="P7"/>
      <c r="Q7"/>
      <c r="R7"/>
      <c r="S7"/>
    </row>
    <row r="8" spans="1:19" s="22" customFormat="1" ht="20.100000000000001" customHeight="1" x14ac:dyDescent="0.35">
      <c r="A8" s="37" t="s">
        <v>13</v>
      </c>
      <c r="B8" s="37" t="s">
        <v>66</v>
      </c>
      <c r="C8" s="37"/>
      <c r="D8" s="37"/>
      <c r="E8" s="36" t="s">
        <v>16</v>
      </c>
      <c r="F8" s="36">
        <v>3511</v>
      </c>
      <c r="G8" s="36">
        <v>170</v>
      </c>
      <c r="H8" s="36">
        <v>185</v>
      </c>
      <c r="I8" s="40">
        <v>0.93457943925233644</v>
      </c>
      <c r="J8" s="40" t="s">
        <v>153</v>
      </c>
      <c r="K8" s="66">
        <v>63</v>
      </c>
      <c r="L8" s="42">
        <v>2</v>
      </c>
      <c r="M8" s="58">
        <v>63.033333333333331</v>
      </c>
      <c r="N8" s="58">
        <v>58.90965732087227</v>
      </c>
      <c r="O8" s="36">
        <v>1</v>
      </c>
      <c r="P8"/>
      <c r="Q8"/>
      <c r="R8"/>
      <c r="S8"/>
    </row>
    <row r="9" spans="1:19" s="22" customFormat="1" ht="20.100000000000001" customHeight="1" x14ac:dyDescent="0.35">
      <c r="A9" s="37" t="s">
        <v>60</v>
      </c>
      <c r="B9" s="37" t="s">
        <v>67</v>
      </c>
      <c r="C9" s="37"/>
      <c r="D9" s="37"/>
      <c r="E9" s="36" t="s">
        <v>16</v>
      </c>
      <c r="F9" s="36">
        <v>1248</v>
      </c>
      <c r="G9" s="36">
        <v>170</v>
      </c>
      <c r="H9" s="36">
        <v>185</v>
      </c>
      <c r="I9" s="40">
        <v>0.93457943925233644</v>
      </c>
      <c r="J9" s="40" t="s">
        <v>153</v>
      </c>
      <c r="K9" s="66"/>
      <c r="L9" s="42"/>
      <c r="M9" s="58" t="s">
        <v>93</v>
      </c>
      <c r="N9" s="58" t="s">
        <v>157</v>
      </c>
      <c r="O9" s="36">
        <v>6</v>
      </c>
      <c r="P9"/>
      <c r="Q9"/>
      <c r="R9"/>
      <c r="S9"/>
    </row>
    <row r="10" spans="1:19" s="22" customFormat="1" ht="20.100000000000001" customHeight="1" x14ac:dyDescent="0.35">
      <c r="A10" s="37" t="s">
        <v>91</v>
      </c>
      <c r="B10" s="37" t="s">
        <v>93</v>
      </c>
      <c r="C10" s="37"/>
      <c r="D10" s="37"/>
      <c r="E10" s="36" t="s">
        <v>92</v>
      </c>
      <c r="F10" s="36">
        <v>119</v>
      </c>
      <c r="G10" s="36">
        <v>107</v>
      </c>
      <c r="H10" s="36">
        <v>122</v>
      </c>
      <c r="I10" s="40" t="s">
        <v>153</v>
      </c>
      <c r="J10" s="40">
        <v>0.97847358121330719</v>
      </c>
      <c r="K10" s="66"/>
      <c r="L10" s="42"/>
      <c r="M10" s="58" t="s">
        <v>93</v>
      </c>
      <c r="N10" s="58" t="s">
        <v>93</v>
      </c>
      <c r="O10" s="36" t="s">
        <v>93</v>
      </c>
      <c r="P10"/>
      <c r="Q10"/>
      <c r="R10"/>
      <c r="S10"/>
    </row>
    <row r="11" spans="1:19" s="22" customFormat="1" ht="20.100000000000001" customHeight="1" x14ac:dyDescent="0.35">
      <c r="A11" s="37" t="s">
        <v>20</v>
      </c>
      <c r="B11" s="37" t="s">
        <v>141</v>
      </c>
      <c r="C11" s="37"/>
      <c r="D11" s="37"/>
      <c r="E11" s="36" t="s">
        <v>25</v>
      </c>
      <c r="F11" s="36">
        <v>212</v>
      </c>
      <c r="G11" s="36">
        <v>220</v>
      </c>
      <c r="H11" s="36">
        <v>235</v>
      </c>
      <c r="I11" s="40" t="s">
        <v>153</v>
      </c>
      <c r="J11" s="40">
        <v>0.88105726872246692</v>
      </c>
      <c r="K11" s="66"/>
      <c r="L11" s="42"/>
      <c r="M11" s="58" t="s">
        <v>93</v>
      </c>
      <c r="N11" s="58" t="s">
        <v>93</v>
      </c>
      <c r="O11" s="36" t="s">
        <v>93</v>
      </c>
      <c r="P11"/>
      <c r="Q11"/>
      <c r="R11"/>
      <c r="S11"/>
    </row>
    <row r="12" spans="1:19" s="22" customFormat="1" hidden="1" x14ac:dyDescent="0.3">
      <c r="P12"/>
      <c r="Q12"/>
      <c r="R12"/>
      <c r="S12"/>
    </row>
    <row r="13" spans="1:19" s="22" customFormat="1" hidden="1" x14ac:dyDescent="0.3">
      <c r="P13"/>
      <c r="Q13"/>
      <c r="R13"/>
      <c r="S13"/>
    </row>
    <row r="14" spans="1:19" s="22" customFormat="1" hidden="1" x14ac:dyDescent="0.3">
      <c r="P14"/>
      <c r="Q14"/>
      <c r="R14"/>
      <c r="S14"/>
    </row>
    <row r="15" spans="1:19" ht="25.8" x14ac:dyDescent="0.5">
      <c r="A15" s="33" t="s">
        <v>103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160</v>
      </c>
      <c r="N15" s="33"/>
      <c r="O15" s="33"/>
    </row>
    <row r="16" spans="1:19" ht="25.8" x14ac:dyDescent="0.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ht="18" x14ac:dyDescent="0.35">
      <c r="A17" s="2"/>
      <c r="B17" s="2"/>
      <c r="C17" s="20"/>
      <c r="D17" s="20"/>
      <c r="E17" s="20"/>
      <c r="F17" s="20"/>
      <c r="G17" s="75" t="s">
        <v>2</v>
      </c>
      <c r="H17" s="75"/>
      <c r="I17" s="75" t="s">
        <v>3</v>
      </c>
      <c r="J17" s="75"/>
      <c r="K17" s="75" t="s">
        <v>4</v>
      </c>
      <c r="L17" s="75"/>
      <c r="M17" s="61" t="s">
        <v>56</v>
      </c>
      <c r="N17" s="61" t="s">
        <v>57</v>
      </c>
      <c r="O17" s="20"/>
    </row>
    <row r="18" spans="1:15" ht="18" x14ac:dyDescent="0.35">
      <c r="A18" s="3" t="s">
        <v>0</v>
      </c>
      <c r="B18" s="3" t="s">
        <v>62</v>
      </c>
      <c r="C18" s="61" t="s">
        <v>17</v>
      </c>
      <c r="D18" s="61" t="s">
        <v>50</v>
      </c>
      <c r="E18" s="61" t="s">
        <v>1</v>
      </c>
      <c r="F18" s="61" t="s">
        <v>27</v>
      </c>
      <c r="G18" s="61" t="s">
        <v>8</v>
      </c>
      <c r="H18" s="61" t="s">
        <v>9</v>
      </c>
      <c r="I18" s="61" t="s">
        <v>8</v>
      </c>
      <c r="J18" s="61" t="s">
        <v>9</v>
      </c>
      <c r="K18" s="61" t="s">
        <v>10</v>
      </c>
      <c r="L18" s="61" t="s">
        <v>11</v>
      </c>
      <c r="M18" s="61" t="s">
        <v>5</v>
      </c>
      <c r="N18" s="61" t="s">
        <v>6</v>
      </c>
      <c r="O18" s="61" t="s">
        <v>7</v>
      </c>
    </row>
    <row r="19" spans="1:15" ht="18" x14ac:dyDescent="0.35">
      <c r="A19" s="37" t="s">
        <v>140</v>
      </c>
      <c r="B19" s="37" t="s">
        <v>142</v>
      </c>
      <c r="C19" s="37"/>
      <c r="D19" s="37"/>
      <c r="E19" s="36" t="s">
        <v>128</v>
      </c>
      <c r="F19" s="36">
        <v>826</v>
      </c>
      <c r="G19" s="36">
        <v>177</v>
      </c>
      <c r="H19" s="36">
        <v>192</v>
      </c>
      <c r="I19" s="40">
        <v>0.92850510677808729</v>
      </c>
      <c r="J19" s="40" t="s">
        <v>153</v>
      </c>
      <c r="K19" s="66">
        <v>90</v>
      </c>
      <c r="L19" s="42">
        <v>11</v>
      </c>
      <c r="M19" s="58">
        <v>90.183333333333337</v>
      </c>
      <c r="N19" s="58">
        <v>83.735685546270503</v>
      </c>
      <c r="O19" s="36">
        <v>5</v>
      </c>
    </row>
    <row r="20" spans="1:15" ht="18" x14ac:dyDescent="0.35">
      <c r="A20" s="37" t="s">
        <v>18</v>
      </c>
      <c r="B20" s="37" t="s">
        <v>70</v>
      </c>
      <c r="C20" s="37"/>
      <c r="D20" s="37"/>
      <c r="E20" s="36" t="s">
        <v>23</v>
      </c>
      <c r="F20" s="36">
        <v>75</v>
      </c>
      <c r="G20" s="36">
        <v>208</v>
      </c>
      <c r="H20" s="36">
        <v>223</v>
      </c>
      <c r="I20" s="40">
        <v>0.90252707581227432</v>
      </c>
      <c r="J20" s="40" t="s">
        <v>153</v>
      </c>
      <c r="K20" s="66">
        <v>84</v>
      </c>
      <c r="L20" s="42">
        <v>50</v>
      </c>
      <c r="M20" s="58">
        <v>84.833333333333329</v>
      </c>
      <c r="N20" s="58">
        <v>76.56438026474126</v>
      </c>
      <c r="O20" s="36">
        <v>3</v>
      </c>
    </row>
    <row r="21" spans="1:15" ht="18" x14ac:dyDescent="0.35">
      <c r="A21" s="37" t="s">
        <v>29</v>
      </c>
      <c r="B21" s="37" t="s">
        <v>73</v>
      </c>
      <c r="C21" s="37"/>
      <c r="D21" s="37"/>
      <c r="E21" s="36" t="s">
        <v>30</v>
      </c>
      <c r="F21" s="36">
        <v>1183</v>
      </c>
      <c r="G21" s="36">
        <v>215</v>
      </c>
      <c r="H21" s="36">
        <v>230</v>
      </c>
      <c r="I21" s="40">
        <v>0.89686098654708524</v>
      </c>
      <c r="J21" s="40" t="s">
        <v>153</v>
      </c>
      <c r="K21" s="66">
        <v>95</v>
      </c>
      <c r="L21" s="42">
        <v>44</v>
      </c>
      <c r="M21" s="58">
        <v>95.733333333333334</v>
      </c>
      <c r="N21" s="58">
        <v>85.859491778774299</v>
      </c>
      <c r="O21" s="36">
        <v>6</v>
      </c>
    </row>
    <row r="22" spans="1:15" ht="18" x14ac:dyDescent="0.35">
      <c r="A22" s="37" t="s">
        <v>118</v>
      </c>
      <c r="B22" s="37" t="s">
        <v>120</v>
      </c>
      <c r="C22" s="37"/>
      <c r="D22" s="37"/>
      <c r="E22" s="36" t="s">
        <v>119</v>
      </c>
      <c r="F22" s="36">
        <v>14755</v>
      </c>
      <c r="G22" s="36">
        <v>218</v>
      </c>
      <c r="H22" s="36">
        <v>233</v>
      </c>
      <c r="I22" s="40">
        <v>0.89445438282647582</v>
      </c>
      <c r="J22" s="40" t="s">
        <v>153</v>
      </c>
      <c r="K22" s="66"/>
      <c r="L22" s="42"/>
      <c r="M22" s="58" t="s">
        <v>93</v>
      </c>
      <c r="N22" s="58" t="s">
        <v>93</v>
      </c>
      <c r="O22" s="36" t="s">
        <v>93</v>
      </c>
    </row>
    <row r="23" spans="1:15" ht="18" x14ac:dyDescent="0.35">
      <c r="A23" s="37" t="s">
        <v>19</v>
      </c>
      <c r="B23" s="37" t="s">
        <v>116</v>
      </c>
      <c r="C23" s="37"/>
      <c r="D23" s="37"/>
      <c r="E23" s="36" t="s">
        <v>95</v>
      </c>
      <c r="F23" s="36">
        <v>13991</v>
      </c>
      <c r="G23" s="36">
        <v>218</v>
      </c>
      <c r="H23" s="36">
        <v>233</v>
      </c>
      <c r="I23" s="40">
        <v>0.89445438282647582</v>
      </c>
      <c r="J23" s="40" t="s">
        <v>153</v>
      </c>
      <c r="K23" s="66">
        <v>69</v>
      </c>
      <c r="L23" s="42">
        <v>26</v>
      </c>
      <c r="M23" s="58">
        <v>69.433333333333337</v>
      </c>
      <c r="N23" s="58">
        <v>62.104949314251641</v>
      </c>
      <c r="O23" s="36">
        <v>1</v>
      </c>
    </row>
    <row r="24" spans="1:15" ht="18" x14ac:dyDescent="0.35">
      <c r="A24" s="37" t="s">
        <v>94</v>
      </c>
      <c r="B24" s="37" t="s">
        <v>117</v>
      </c>
      <c r="C24" s="37"/>
      <c r="D24" s="37"/>
      <c r="E24" s="36" t="s">
        <v>95</v>
      </c>
      <c r="F24" s="36">
        <v>556</v>
      </c>
      <c r="G24" s="36">
        <v>218</v>
      </c>
      <c r="H24" s="36">
        <v>233</v>
      </c>
      <c r="I24" s="40">
        <v>0.89445438282647582</v>
      </c>
      <c r="J24" s="40" t="s">
        <v>153</v>
      </c>
      <c r="K24" s="66">
        <v>85</v>
      </c>
      <c r="L24" s="42">
        <v>8</v>
      </c>
      <c r="M24" s="58">
        <v>85.13333333333334</v>
      </c>
      <c r="N24" s="58">
        <v>76.147883124627313</v>
      </c>
      <c r="O24" s="36">
        <v>2</v>
      </c>
    </row>
    <row r="25" spans="1:15" ht="18" x14ac:dyDescent="0.35">
      <c r="A25" s="37" t="s">
        <v>143</v>
      </c>
      <c r="B25" s="37" t="s">
        <v>144</v>
      </c>
      <c r="C25" s="37"/>
      <c r="D25" s="37"/>
      <c r="E25" s="36" t="s">
        <v>25</v>
      </c>
      <c r="F25" s="36">
        <v>215</v>
      </c>
      <c r="G25" s="36">
        <v>220</v>
      </c>
      <c r="H25" s="36">
        <v>235</v>
      </c>
      <c r="I25" s="40" t="s">
        <v>153</v>
      </c>
      <c r="J25" s="40">
        <v>0.88105726872246692</v>
      </c>
      <c r="K25" s="66"/>
      <c r="L25" s="42"/>
      <c r="M25" s="58" t="s">
        <v>93</v>
      </c>
      <c r="N25" s="58" t="s">
        <v>93</v>
      </c>
      <c r="O25" s="36" t="s">
        <v>93</v>
      </c>
    </row>
    <row r="26" spans="1:15" ht="18" x14ac:dyDescent="0.35">
      <c r="A26" s="37" t="s">
        <v>114</v>
      </c>
      <c r="B26" s="37" t="s">
        <v>115</v>
      </c>
      <c r="C26" s="37"/>
      <c r="D26" s="37"/>
      <c r="E26" s="36" t="s">
        <v>25</v>
      </c>
      <c r="F26" s="36">
        <v>330</v>
      </c>
      <c r="G26" s="36">
        <v>220</v>
      </c>
      <c r="H26" s="36">
        <v>235</v>
      </c>
      <c r="I26" s="40" t="s">
        <v>153</v>
      </c>
      <c r="J26" s="40">
        <v>0.88105726872246692</v>
      </c>
      <c r="K26" s="66"/>
      <c r="L26" s="42"/>
      <c r="M26" s="58" t="s">
        <v>93</v>
      </c>
      <c r="N26" s="58" t="s">
        <v>93</v>
      </c>
      <c r="O26" s="36" t="s">
        <v>156</v>
      </c>
    </row>
    <row r="27" spans="1:15" ht="18" x14ac:dyDescent="0.35">
      <c r="A27" s="37" t="s">
        <v>100</v>
      </c>
      <c r="B27" s="37" t="s">
        <v>101</v>
      </c>
      <c r="C27" s="37"/>
      <c r="D27" s="37"/>
      <c r="E27" s="36" t="s">
        <v>102</v>
      </c>
      <c r="F27" s="36"/>
      <c r="G27" s="36">
        <v>221</v>
      </c>
      <c r="H27" s="36">
        <v>236</v>
      </c>
      <c r="I27" s="40" t="s">
        <v>153</v>
      </c>
      <c r="J27" s="40">
        <v>0.88028169014084512</v>
      </c>
      <c r="K27" s="66"/>
      <c r="L27" s="42"/>
      <c r="M27" s="58" t="s">
        <v>93</v>
      </c>
      <c r="N27" s="58" t="s">
        <v>93</v>
      </c>
      <c r="O27" s="36" t="s">
        <v>93</v>
      </c>
    </row>
    <row r="28" spans="1:15" ht="18" x14ac:dyDescent="0.35">
      <c r="A28" s="37" t="s">
        <v>21</v>
      </c>
      <c r="B28" s="37" t="s">
        <v>71</v>
      </c>
      <c r="C28" s="37"/>
      <c r="D28" s="37"/>
      <c r="E28" s="36" t="s">
        <v>26</v>
      </c>
      <c r="F28" s="36">
        <v>6</v>
      </c>
      <c r="G28" s="36">
        <v>223</v>
      </c>
      <c r="H28" s="36">
        <v>238</v>
      </c>
      <c r="I28" s="40" t="s">
        <v>153</v>
      </c>
      <c r="J28" s="40">
        <v>0.87873462214411246</v>
      </c>
      <c r="K28" s="66">
        <v>91</v>
      </c>
      <c r="L28" s="42">
        <v>23</v>
      </c>
      <c r="M28" s="58">
        <v>91.38333333333334</v>
      </c>
      <c r="N28" s="58">
        <v>80.301698886936151</v>
      </c>
      <c r="O28" s="36">
        <v>4</v>
      </c>
    </row>
    <row r="29" spans="1:15" ht="18" x14ac:dyDescent="0.35">
      <c r="A29" s="37" t="s">
        <v>22</v>
      </c>
      <c r="B29" s="37" t="s">
        <v>72</v>
      </c>
      <c r="C29" s="37"/>
      <c r="D29" s="37"/>
      <c r="E29" s="36" t="s">
        <v>28</v>
      </c>
      <c r="F29" s="36">
        <v>1687</v>
      </c>
      <c r="G29" s="36">
        <v>224</v>
      </c>
      <c r="H29" s="36">
        <v>239</v>
      </c>
      <c r="I29" s="40">
        <v>0.88967971530249113</v>
      </c>
      <c r="J29" s="40" t="s">
        <v>153</v>
      </c>
      <c r="K29" s="66"/>
      <c r="L29" s="42"/>
      <c r="M29" s="58" t="s">
        <v>93</v>
      </c>
      <c r="N29" s="58" t="s">
        <v>93</v>
      </c>
      <c r="O29" s="36" t="s">
        <v>93</v>
      </c>
    </row>
    <row r="30" spans="1:15" ht="25.8" x14ac:dyDescent="0.5">
      <c r="A30" s="33" t="s">
        <v>104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 t="s">
        <v>160</v>
      </c>
      <c r="N30" s="33"/>
      <c r="O30" s="33"/>
    </row>
    <row r="31" spans="1:15" ht="25.8" x14ac:dyDescent="0.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8" x14ac:dyDescent="0.35">
      <c r="A32" s="2"/>
      <c r="B32" s="2"/>
      <c r="C32" s="20"/>
      <c r="D32" s="20"/>
      <c r="E32" s="20"/>
      <c r="F32" s="20"/>
      <c r="G32" s="75" t="s">
        <v>2</v>
      </c>
      <c r="H32" s="75"/>
      <c r="I32" s="75" t="s">
        <v>3</v>
      </c>
      <c r="J32" s="75"/>
      <c r="K32" s="75" t="s">
        <v>147</v>
      </c>
      <c r="L32" s="75"/>
      <c r="M32" s="61" t="s">
        <v>56</v>
      </c>
      <c r="N32" s="61" t="s">
        <v>57</v>
      </c>
      <c r="O32" s="20"/>
    </row>
    <row r="33" spans="1:15" ht="18" x14ac:dyDescent="0.35">
      <c r="A33" s="3" t="s">
        <v>0</v>
      </c>
      <c r="B33" s="3" t="s">
        <v>62</v>
      </c>
      <c r="C33" s="61" t="s">
        <v>17</v>
      </c>
      <c r="D33" s="61" t="s">
        <v>50</v>
      </c>
      <c r="E33" s="61" t="s">
        <v>1</v>
      </c>
      <c r="F33" s="61" t="s">
        <v>27</v>
      </c>
      <c r="G33" s="61" t="s">
        <v>8</v>
      </c>
      <c r="H33" s="61" t="s">
        <v>9</v>
      </c>
      <c r="I33" s="61" t="s">
        <v>8</v>
      </c>
      <c r="J33" s="61" t="s">
        <v>9</v>
      </c>
      <c r="K33" s="61" t="s">
        <v>10</v>
      </c>
      <c r="L33" s="61" t="s">
        <v>11</v>
      </c>
      <c r="M33" s="61" t="s">
        <v>5</v>
      </c>
      <c r="N33" s="61" t="s">
        <v>6</v>
      </c>
      <c r="O33" s="61" t="s">
        <v>7</v>
      </c>
    </row>
    <row r="34" spans="1:15" ht="18" x14ac:dyDescent="0.35">
      <c r="A34" s="37" t="s">
        <v>34</v>
      </c>
      <c r="B34" s="37" t="s">
        <v>79</v>
      </c>
      <c r="C34" s="37"/>
      <c r="D34" s="37"/>
      <c r="E34" s="36" t="s">
        <v>36</v>
      </c>
      <c r="F34" s="36">
        <v>1309</v>
      </c>
      <c r="G34" s="36">
        <v>239</v>
      </c>
      <c r="H34" s="36">
        <v>254</v>
      </c>
      <c r="I34" s="40" t="s">
        <v>153</v>
      </c>
      <c r="J34" s="40">
        <v>0.86655112651646449</v>
      </c>
      <c r="K34" s="66">
        <v>59</v>
      </c>
      <c r="L34" s="42">
        <v>30</v>
      </c>
      <c r="M34" s="58">
        <v>54.5</v>
      </c>
      <c r="N34" s="58">
        <v>47.227036395147316</v>
      </c>
      <c r="O34" s="36">
        <v>3</v>
      </c>
    </row>
    <row r="35" spans="1:15" ht="18" x14ac:dyDescent="0.35">
      <c r="A35" s="37" t="s">
        <v>33</v>
      </c>
      <c r="B35" s="37" t="s">
        <v>80</v>
      </c>
      <c r="C35" s="37"/>
      <c r="D35" s="37"/>
      <c r="E35" s="36" t="s">
        <v>37</v>
      </c>
      <c r="F35" s="36">
        <v>470</v>
      </c>
      <c r="G35" s="36">
        <v>240</v>
      </c>
      <c r="H35" s="36">
        <v>255</v>
      </c>
      <c r="I35" s="40" t="s">
        <v>153</v>
      </c>
      <c r="J35" s="40">
        <v>0.86580086580086579</v>
      </c>
      <c r="K35" s="66">
        <v>52</v>
      </c>
      <c r="L35" s="42">
        <v>50</v>
      </c>
      <c r="M35" s="58">
        <v>47.833333333333336</v>
      </c>
      <c r="N35" s="58">
        <v>41.414141414141419</v>
      </c>
      <c r="O35" s="36">
        <v>1</v>
      </c>
    </row>
    <row r="36" spans="1:15" ht="18" x14ac:dyDescent="0.35">
      <c r="A36" s="37" t="s">
        <v>31</v>
      </c>
      <c r="B36" s="37" t="s">
        <v>78</v>
      </c>
      <c r="C36" s="37"/>
      <c r="D36" s="37"/>
      <c r="E36" s="36" t="s">
        <v>35</v>
      </c>
      <c r="F36" s="36">
        <v>1256</v>
      </c>
      <c r="G36" s="36">
        <v>242</v>
      </c>
      <c r="H36" s="36">
        <v>257</v>
      </c>
      <c r="I36" s="40" t="s">
        <v>153</v>
      </c>
      <c r="J36" s="40">
        <v>0.86430423509075194</v>
      </c>
      <c r="K36" s="66">
        <v>53</v>
      </c>
      <c r="L36" s="42">
        <v>24</v>
      </c>
      <c r="M36" s="58">
        <v>48.4</v>
      </c>
      <c r="N36" s="58">
        <v>41.832324978392393</v>
      </c>
      <c r="O36" s="36">
        <v>2</v>
      </c>
    </row>
    <row r="37" spans="1:15" ht="18" x14ac:dyDescent="0.35">
      <c r="A37" s="37" t="s">
        <v>61</v>
      </c>
      <c r="B37" s="37" t="s">
        <v>81</v>
      </c>
      <c r="C37" s="37"/>
      <c r="D37" s="37"/>
      <c r="E37" s="36" t="s">
        <v>37</v>
      </c>
      <c r="F37" s="36"/>
      <c r="G37" s="36">
        <v>243</v>
      </c>
      <c r="H37" s="36">
        <v>258</v>
      </c>
      <c r="I37" s="40" t="s">
        <v>153</v>
      </c>
      <c r="J37" s="40">
        <v>0.86355785837651122</v>
      </c>
      <c r="K37" s="66"/>
      <c r="L37" s="42"/>
      <c r="M37" s="58" t="s">
        <v>93</v>
      </c>
      <c r="N37" s="58" t="s">
        <v>93</v>
      </c>
      <c r="O37" s="36" t="s">
        <v>93</v>
      </c>
    </row>
    <row r="38" spans="1:15" ht="18" x14ac:dyDescent="0.35">
      <c r="A38" s="37" t="s">
        <v>32</v>
      </c>
      <c r="B38" s="37" t="s">
        <v>77</v>
      </c>
      <c r="C38" s="37"/>
      <c r="D38" s="37"/>
      <c r="E38" s="36" t="s">
        <v>35</v>
      </c>
      <c r="F38" s="36">
        <v>686</v>
      </c>
      <c r="G38" s="36">
        <v>245</v>
      </c>
      <c r="H38" s="36">
        <v>260</v>
      </c>
      <c r="I38" s="40" t="s">
        <v>153</v>
      </c>
      <c r="J38" s="40">
        <v>0.86206896551724133</v>
      </c>
      <c r="K38" s="66"/>
      <c r="L38" s="42"/>
      <c r="M38" s="58" t="s">
        <v>93</v>
      </c>
      <c r="N38" s="58" t="s">
        <v>93</v>
      </c>
      <c r="O38" s="36" t="s">
        <v>93</v>
      </c>
    </row>
    <row r="39" spans="1:15" ht="18" x14ac:dyDescent="0.35">
      <c r="A39" s="37" t="s">
        <v>138</v>
      </c>
      <c r="B39" s="37" t="s">
        <v>139</v>
      </c>
      <c r="C39" s="37"/>
      <c r="D39" s="37"/>
      <c r="E39" s="36" t="s">
        <v>134</v>
      </c>
      <c r="F39" s="36"/>
      <c r="G39" s="36">
        <v>262</v>
      </c>
      <c r="H39" s="36">
        <v>277</v>
      </c>
      <c r="I39" s="40" t="s">
        <v>153</v>
      </c>
      <c r="J39" s="40">
        <v>0.84961767204757854</v>
      </c>
      <c r="K39" s="66"/>
      <c r="L39" s="42"/>
      <c r="M39" s="58" t="s">
        <v>93</v>
      </c>
      <c r="N39" s="58" t="s">
        <v>93</v>
      </c>
      <c r="O39" s="36" t="s">
        <v>93</v>
      </c>
    </row>
    <row r="40" spans="1:15" ht="16.5" customHeight="1" x14ac:dyDescent="0.35">
      <c r="A40" s="37" t="s">
        <v>145</v>
      </c>
      <c r="B40" s="37"/>
      <c r="C40" s="37"/>
      <c r="D40" s="37"/>
      <c r="E40" s="36" t="s">
        <v>146</v>
      </c>
      <c r="F40" s="36"/>
      <c r="G40" s="36">
        <v>271</v>
      </c>
      <c r="H40" s="36">
        <v>286</v>
      </c>
      <c r="I40" s="40" t="s">
        <v>153</v>
      </c>
      <c r="J40" s="40">
        <v>0.84317032040472173</v>
      </c>
      <c r="K40" s="66"/>
      <c r="L40" s="42"/>
      <c r="M40" s="58" t="s">
        <v>93</v>
      </c>
      <c r="N40" s="58" t="s">
        <v>93</v>
      </c>
      <c r="O40" s="36" t="s">
        <v>93</v>
      </c>
    </row>
    <row r="41" spans="1:15" ht="16.5" customHeight="1" x14ac:dyDescent="0.35">
      <c r="A41" s="56" t="s">
        <v>148</v>
      </c>
      <c r="B41" s="67"/>
      <c r="C41" s="67"/>
      <c r="D41" s="67"/>
      <c r="E41" s="68"/>
      <c r="F41" s="68"/>
      <c r="G41" s="68"/>
      <c r="H41" s="68"/>
      <c r="I41" s="69"/>
      <c r="J41" s="69"/>
      <c r="K41" s="70"/>
      <c r="L41" s="71"/>
      <c r="M41" s="72"/>
      <c r="N41" s="72"/>
      <c r="O41" s="68"/>
    </row>
    <row r="42" spans="1:15" ht="25.8" x14ac:dyDescent="0.5">
      <c r="A42" s="33" t="s">
        <v>105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 t="s">
        <v>160</v>
      </c>
      <c r="N42" s="33"/>
      <c r="O42" s="33"/>
    </row>
    <row r="43" spans="1:15" ht="25.8" x14ac:dyDescent="0.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18" x14ac:dyDescent="0.35">
      <c r="A44" s="2"/>
      <c r="B44" s="2"/>
      <c r="C44" s="20"/>
      <c r="D44" s="20"/>
      <c r="E44" s="20"/>
      <c r="F44" s="20"/>
      <c r="G44" s="75" t="s">
        <v>2</v>
      </c>
      <c r="H44" s="75"/>
      <c r="I44" s="75" t="s">
        <v>3</v>
      </c>
      <c r="J44" s="75"/>
      <c r="K44" s="75" t="s">
        <v>147</v>
      </c>
      <c r="L44" s="75"/>
      <c r="M44" s="61" t="s">
        <v>56</v>
      </c>
      <c r="N44" s="61" t="s">
        <v>57</v>
      </c>
      <c r="O44" s="20"/>
    </row>
    <row r="45" spans="1:15" ht="18" x14ac:dyDescent="0.35">
      <c r="A45" s="3" t="s">
        <v>0</v>
      </c>
      <c r="B45" s="3" t="s">
        <v>62</v>
      </c>
      <c r="C45" s="61" t="s">
        <v>17</v>
      </c>
      <c r="D45" s="61" t="s">
        <v>50</v>
      </c>
      <c r="E45" s="61" t="s">
        <v>1</v>
      </c>
      <c r="F45" s="61" t="s">
        <v>27</v>
      </c>
      <c r="G45" s="61" t="s">
        <v>8</v>
      </c>
      <c r="H45" s="61" t="s">
        <v>9</v>
      </c>
      <c r="I45" s="61" t="s">
        <v>8</v>
      </c>
      <c r="J45" s="61" t="s">
        <v>9</v>
      </c>
      <c r="K45" s="61" t="s">
        <v>10</v>
      </c>
      <c r="L45" s="61" t="s">
        <v>11</v>
      </c>
      <c r="M45" s="61" t="s">
        <v>5</v>
      </c>
      <c r="N45" s="61" t="s">
        <v>6</v>
      </c>
      <c r="O45" s="61" t="s">
        <v>7</v>
      </c>
    </row>
    <row r="46" spans="1:15" ht="18" x14ac:dyDescent="0.35">
      <c r="A46" s="37" t="s">
        <v>38</v>
      </c>
      <c r="B46" s="37" t="s">
        <v>82</v>
      </c>
      <c r="C46" s="37"/>
      <c r="D46" s="37"/>
      <c r="E46" s="36" t="s">
        <v>39</v>
      </c>
      <c r="F46" s="36">
        <v>485</v>
      </c>
      <c r="G46" s="36">
        <v>168</v>
      </c>
      <c r="H46" s="36">
        <v>183</v>
      </c>
      <c r="I46" s="40" t="s">
        <v>153</v>
      </c>
      <c r="J46" s="40">
        <v>0.92336103416435822</v>
      </c>
      <c r="K46" s="66">
        <v>59</v>
      </c>
      <c r="L46" s="42">
        <v>13</v>
      </c>
      <c r="M46" s="58">
        <v>54.216666666666669</v>
      </c>
      <c r="N46" s="58">
        <v>50.061557402277622</v>
      </c>
      <c r="O46" s="36">
        <v>2</v>
      </c>
    </row>
    <row r="47" spans="1:15" ht="18" x14ac:dyDescent="0.35">
      <c r="A47" s="37" t="s">
        <v>40</v>
      </c>
      <c r="B47" s="37" t="s">
        <v>88</v>
      </c>
      <c r="C47" s="37"/>
      <c r="D47" s="37"/>
      <c r="E47" s="36" t="s">
        <v>89</v>
      </c>
      <c r="F47" s="36">
        <v>303</v>
      </c>
      <c r="G47" s="36">
        <v>183</v>
      </c>
      <c r="H47" s="36">
        <v>198</v>
      </c>
      <c r="I47" s="40" t="s">
        <v>153</v>
      </c>
      <c r="J47" s="40">
        <v>0.91074681238615662</v>
      </c>
      <c r="K47" s="66"/>
      <c r="L47" s="42"/>
      <c r="M47" s="58" t="s">
        <v>93</v>
      </c>
      <c r="N47" s="58" t="s">
        <v>93</v>
      </c>
      <c r="O47" s="36" t="s">
        <v>93</v>
      </c>
    </row>
    <row r="48" spans="1:15" ht="18" x14ac:dyDescent="0.35">
      <c r="A48" s="37" t="s">
        <v>43</v>
      </c>
      <c r="B48" s="37" t="s">
        <v>83</v>
      </c>
      <c r="C48" s="37"/>
      <c r="D48" s="37"/>
      <c r="E48" s="36" t="s">
        <v>44</v>
      </c>
      <c r="F48" s="36">
        <v>97</v>
      </c>
      <c r="G48" s="36">
        <v>186</v>
      </c>
      <c r="H48" s="36">
        <v>201</v>
      </c>
      <c r="I48" s="40" t="s">
        <v>153</v>
      </c>
      <c r="J48" s="40">
        <v>0.90826521344232514</v>
      </c>
      <c r="K48" s="66">
        <v>60</v>
      </c>
      <c r="L48" s="42">
        <v>59</v>
      </c>
      <c r="M48" s="58">
        <v>55.983333333333334</v>
      </c>
      <c r="N48" s="58">
        <v>50.847714199212838</v>
      </c>
      <c r="O48" s="36">
        <v>3</v>
      </c>
    </row>
    <row r="49" spans="1:15" ht="18" x14ac:dyDescent="0.35">
      <c r="A49" s="37" t="s">
        <v>41</v>
      </c>
      <c r="B49" s="37" t="s">
        <v>85</v>
      </c>
      <c r="C49" s="37"/>
      <c r="D49" s="37"/>
      <c r="E49" s="36" t="s">
        <v>42</v>
      </c>
      <c r="F49" s="36">
        <v>505</v>
      </c>
      <c r="G49" s="36">
        <v>188</v>
      </c>
      <c r="H49" s="36">
        <v>203</v>
      </c>
      <c r="I49" s="40" t="s">
        <v>153</v>
      </c>
      <c r="J49" s="40">
        <v>0.90661831368993651</v>
      </c>
      <c r="K49" s="66"/>
      <c r="L49" s="42"/>
      <c r="M49" s="58" t="s">
        <v>93</v>
      </c>
      <c r="N49" s="58" t="s">
        <v>93</v>
      </c>
      <c r="O49" s="36" t="s">
        <v>156</v>
      </c>
    </row>
    <row r="50" spans="1:15" ht="18" x14ac:dyDescent="0.35">
      <c r="A50" s="37" t="s">
        <v>46</v>
      </c>
      <c r="B50" s="37" t="s">
        <v>84</v>
      </c>
      <c r="C50" s="37"/>
      <c r="D50" s="37"/>
      <c r="E50" s="36" t="s">
        <v>47</v>
      </c>
      <c r="F50" s="36">
        <v>144</v>
      </c>
      <c r="G50" s="36">
        <v>195</v>
      </c>
      <c r="H50" s="36">
        <v>210</v>
      </c>
      <c r="I50" s="40" t="s">
        <v>153</v>
      </c>
      <c r="J50" s="40">
        <v>0.90090090090090091</v>
      </c>
      <c r="K50" s="66"/>
      <c r="L50" s="42"/>
      <c r="M50" s="58" t="s">
        <v>93</v>
      </c>
      <c r="N50" s="58" t="s">
        <v>93</v>
      </c>
      <c r="O50" s="36" t="s">
        <v>93</v>
      </c>
    </row>
    <row r="51" spans="1:15" ht="18" x14ac:dyDescent="0.35">
      <c r="A51" s="37" t="s">
        <v>45</v>
      </c>
      <c r="B51" s="37" t="s">
        <v>90</v>
      </c>
      <c r="C51" s="37"/>
      <c r="D51" s="37"/>
      <c r="E51" s="36" t="s">
        <v>47</v>
      </c>
      <c r="F51" s="36">
        <v>285</v>
      </c>
      <c r="G51" s="36">
        <v>195</v>
      </c>
      <c r="H51" s="36">
        <v>210</v>
      </c>
      <c r="I51" s="40" t="s">
        <v>153</v>
      </c>
      <c r="J51" s="40">
        <v>0.90090090090090091</v>
      </c>
      <c r="K51" s="66">
        <v>60</v>
      </c>
      <c r="L51" s="42">
        <v>23</v>
      </c>
      <c r="M51" s="58">
        <v>55.383333333333333</v>
      </c>
      <c r="N51" s="58">
        <v>49.894894894894897</v>
      </c>
      <c r="O51" s="36">
        <v>1</v>
      </c>
    </row>
    <row r="52" spans="1:15" ht="18" x14ac:dyDescent="0.35">
      <c r="A52" s="37" t="s">
        <v>150</v>
      </c>
      <c r="B52" s="37"/>
      <c r="C52" s="37"/>
      <c r="D52" s="37"/>
      <c r="E52" s="36" t="s">
        <v>129</v>
      </c>
      <c r="F52" s="36"/>
      <c r="G52" s="36">
        <v>222</v>
      </c>
      <c r="H52" s="36">
        <v>237</v>
      </c>
      <c r="I52" s="40" t="s">
        <v>153</v>
      </c>
      <c r="J52" s="40">
        <v>0.87950747581354438</v>
      </c>
      <c r="K52" s="66"/>
      <c r="L52" s="42"/>
      <c r="M52" s="58" t="s">
        <v>93</v>
      </c>
      <c r="N52" s="58" t="s">
        <v>93</v>
      </c>
      <c r="O52" s="36" t="s">
        <v>93</v>
      </c>
    </row>
    <row r="53" spans="1:15" ht="18" x14ac:dyDescent="0.35">
      <c r="A53" s="56" t="s">
        <v>148</v>
      </c>
      <c r="B53" s="67"/>
      <c r="C53" s="67"/>
      <c r="D53" s="67"/>
      <c r="E53" s="68"/>
      <c r="F53" s="68"/>
      <c r="G53" s="68"/>
      <c r="H53" s="68"/>
      <c r="I53" s="69"/>
      <c r="J53" s="69"/>
      <c r="K53" s="70"/>
      <c r="L53" s="71"/>
      <c r="M53" s="72"/>
      <c r="N53" s="72"/>
      <c r="O53" s="68"/>
    </row>
    <row r="54" spans="1:15" ht="25.8" x14ac:dyDescent="0.5">
      <c r="A54" s="33" t="s">
        <v>106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 t="s">
        <v>160</v>
      </c>
      <c r="N54" s="33"/>
      <c r="O54" s="33"/>
    </row>
    <row r="55" spans="1:15" ht="25.8" x14ac:dyDescent="0.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</sheetData>
  <mergeCells count="14">
    <mergeCell ref="G32:H32"/>
    <mergeCell ref="I32:J32"/>
    <mergeCell ref="K32:L32"/>
    <mergeCell ref="G44:H44"/>
    <mergeCell ref="I44:J44"/>
    <mergeCell ref="K44:L44"/>
    <mergeCell ref="A1:O1"/>
    <mergeCell ref="G17:H17"/>
    <mergeCell ref="I17:J17"/>
    <mergeCell ref="K17:L17"/>
    <mergeCell ref="A2:O2"/>
    <mergeCell ref="G3:H3"/>
    <mergeCell ref="I3:J3"/>
    <mergeCell ref="K3:L3"/>
  </mergeCells>
  <printOptions horizontalCentered="1" verticalCentered="1"/>
  <pageMargins left="0.7" right="0.7" top="0.75" bottom="0.75" header="0.3" footer="0.3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19" ht="31.2" x14ac:dyDescent="0.6">
      <c r="A1" s="76" t="s">
        <v>159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9" s="22" customFormat="1" ht="18" x14ac:dyDescent="0.35">
      <c r="A2" s="77" t="s">
        <v>161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/>
      <c r="Q2"/>
      <c r="R2"/>
      <c r="S2"/>
    </row>
    <row r="3" spans="1:19" s="22" customFormat="1" ht="18" x14ac:dyDescent="0.35">
      <c r="A3" s="2"/>
      <c r="B3" s="2"/>
      <c r="C3" s="20"/>
      <c r="D3" s="20"/>
      <c r="E3" s="20"/>
      <c r="F3" s="20"/>
      <c r="G3" s="75" t="s">
        <v>2</v>
      </c>
      <c r="H3" s="75"/>
      <c r="I3" s="75" t="s">
        <v>3</v>
      </c>
      <c r="J3" s="75"/>
      <c r="K3" s="75" t="s">
        <v>4</v>
      </c>
      <c r="L3" s="75"/>
      <c r="M3" s="64" t="s">
        <v>56</v>
      </c>
      <c r="N3" s="64" t="s">
        <v>57</v>
      </c>
      <c r="O3" s="20"/>
      <c r="P3"/>
      <c r="Q3"/>
      <c r="R3"/>
      <c r="S3"/>
    </row>
    <row r="4" spans="1:19" s="22" customFormat="1" ht="18" x14ac:dyDescent="0.35">
      <c r="A4" s="3" t="s">
        <v>0</v>
      </c>
      <c r="B4" s="3" t="s">
        <v>62</v>
      </c>
      <c r="C4" s="64" t="s">
        <v>17</v>
      </c>
      <c r="D4" s="64" t="s">
        <v>50</v>
      </c>
      <c r="E4" s="64" t="s">
        <v>1</v>
      </c>
      <c r="F4" s="64" t="s">
        <v>27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10</v>
      </c>
      <c r="L4" s="64" t="s">
        <v>11</v>
      </c>
      <c r="M4" s="64" t="s">
        <v>5</v>
      </c>
      <c r="N4" s="64" t="s">
        <v>6</v>
      </c>
      <c r="O4" s="64" t="s">
        <v>7</v>
      </c>
      <c r="P4"/>
      <c r="Q4"/>
      <c r="R4"/>
      <c r="S4"/>
    </row>
    <row r="5" spans="1:19" s="22" customFormat="1" ht="20.100000000000001" customHeight="1" x14ac:dyDescent="0.35">
      <c r="A5" s="37" t="s">
        <v>12</v>
      </c>
      <c r="B5" s="37" t="s">
        <v>63</v>
      </c>
      <c r="C5" s="37"/>
      <c r="D5" s="37"/>
      <c r="E5" s="36" t="s">
        <v>16</v>
      </c>
      <c r="F5" s="36">
        <v>2792</v>
      </c>
      <c r="G5" s="36">
        <v>170</v>
      </c>
      <c r="H5" s="36">
        <v>185</v>
      </c>
      <c r="I5" s="40">
        <v>0.93457943925233644</v>
      </c>
      <c r="J5" s="40" t="s">
        <v>153</v>
      </c>
      <c r="K5" s="66">
        <v>37</v>
      </c>
      <c r="L5" s="42">
        <v>9</v>
      </c>
      <c r="M5" s="58">
        <v>37.15</v>
      </c>
      <c r="N5" s="58">
        <v>34.719626168224295</v>
      </c>
      <c r="O5" s="36">
        <v>1</v>
      </c>
      <c r="P5"/>
      <c r="Q5"/>
      <c r="R5"/>
      <c r="S5"/>
    </row>
    <row r="6" spans="1:19" s="22" customFormat="1" ht="20.100000000000001" customHeight="1" x14ac:dyDescent="0.35">
      <c r="A6" s="37" t="s">
        <v>14</v>
      </c>
      <c r="B6" s="37" t="s">
        <v>64</v>
      </c>
      <c r="C6" s="37"/>
      <c r="D6" s="37"/>
      <c r="E6" s="36" t="s">
        <v>16</v>
      </c>
      <c r="F6" s="36">
        <v>1024</v>
      </c>
      <c r="G6" s="36">
        <v>170</v>
      </c>
      <c r="H6" s="36">
        <v>185</v>
      </c>
      <c r="I6" s="40">
        <v>0.93457943925233644</v>
      </c>
      <c r="J6" s="40" t="s">
        <v>153</v>
      </c>
      <c r="K6" s="66">
        <v>40</v>
      </c>
      <c r="L6" s="42">
        <v>13</v>
      </c>
      <c r="M6" s="58">
        <v>40.216666666666669</v>
      </c>
      <c r="N6" s="58">
        <v>37.585669781931465</v>
      </c>
      <c r="O6" s="36">
        <v>3</v>
      </c>
      <c r="P6"/>
      <c r="Q6"/>
      <c r="R6"/>
      <c r="S6"/>
    </row>
    <row r="7" spans="1:19" s="22" customFormat="1" ht="20.100000000000001" customHeight="1" x14ac:dyDescent="0.35">
      <c r="A7" s="37" t="s">
        <v>15</v>
      </c>
      <c r="B7" s="37" t="s">
        <v>65</v>
      </c>
      <c r="C7" s="37"/>
      <c r="D7" s="37"/>
      <c r="E7" s="36" t="s">
        <v>16</v>
      </c>
      <c r="F7" s="36">
        <v>1742</v>
      </c>
      <c r="G7" s="36">
        <v>170</v>
      </c>
      <c r="H7" s="36">
        <v>185</v>
      </c>
      <c r="I7" s="40">
        <v>0.93457943925233644</v>
      </c>
      <c r="J7" s="40" t="s">
        <v>153</v>
      </c>
      <c r="K7" s="66">
        <v>41</v>
      </c>
      <c r="L7" s="42">
        <v>46</v>
      </c>
      <c r="M7" s="58">
        <v>41.766666666666666</v>
      </c>
      <c r="N7" s="58">
        <v>39.034267912772584</v>
      </c>
      <c r="O7" s="36">
        <v>4</v>
      </c>
      <c r="P7"/>
      <c r="Q7"/>
      <c r="R7"/>
      <c r="S7"/>
    </row>
    <row r="8" spans="1:19" s="22" customFormat="1" ht="20.100000000000001" customHeight="1" x14ac:dyDescent="0.35">
      <c r="A8" s="37" t="s">
        <v>13</v>
      </c>
      <c r="B8" s="37" t="s">
        <v>66</v>
      </c>
      <c r="C8" s="37"/>
      <c r="D8" s="37"/>
      <c r="E8" s="36" t="s">
        <v>16</v>
      </c>
      <c r="F8" s="36">
        <v>3511</v>
      </c>
      <c r="G8" s="36">
        <v>170</v>
      </c>
      <c r="H8" s="36">
        <v>185</v>
      </c>
      <c r="I8" s="40">
        <v>0.93457943925233644</v>
      </c>
      <c r="J8" s="40" t="s">
        <v>153</v>
      </c>
      <c r="K8" s="66">
        <v>37</v>
      </c>
      <c r="L8" s="42">
        <v>50</v>
      </c>
      <c r="M8" s="58">
        <v>37.833333333333336</v>
      </c>
      <c r="N8" s="58">
        <v>35.358255451713397</v>
      </c>
      <c r="O8" s="36">
        <v>2</v>
      </c>
      <c r="P8"/>
      <c r="Q8"/>
      <c r="R8"/>
      <c r="S8"/>
    </row>
    <row r="9" spans="1:19" s="22" customFormat="1" ht="20.100000000000001" customHeight="1" x14ac:dyDescent="0.35">
      <c r="A9" s="37" t="s">
        <v>60</v>
      </c>
      <c r="B9" s="37" t="s">
        <v>67</v>
      </c>
      <c r="C9" s="37"/>
      <c r="D9" s="37"/>
      <c r="E9" s="36" t="s">
        <v>16</v>
      </c>
      <c r="F9" s="36">
        <v>1248</v>
      </c>
      <c r="G9" s="36">
        <v>170</v>
      </c>
      <c r="H9" s="36">
        <v>185</v>
      </c>
      <c r="I9" s="40">
        <v>0.93457943925233644</v>
      </c>
      <c r="J9" s="40" t="s">
        <v>153</v>
      </c>
      <c r="K9" s="66"/>
      <c r="L9" s="42"/>
      <c r="M9" s="58" t="s">
        <v>93</v>
      </c>
      <c r="N9" s="58" t="s">
        <v>93</v>
      </c>
      <c r="O9" s="36" t="s">
        <v>93</v>
      </c>
      <c r="P9"/>
      <c r="Q9"/>
      <c r="R9"/>
      <c r="S9"/>
    </row>
    <row r="10" spans="1:19" s="22" customFormat="1" ht="20.100000000000001" customHeight="1" x14ac:dyDescent="0.35">
      <c r="A10" s="37" t="s">
        <v>91</v>
      </c>
      <c r="B10" s="37" t="s">
        <v>93</v>
      </c>
      <c r="C10" s="37"/>
      <c r="D10" s="37"/>
      <c r="E10" s="36" t="s">
        <v>92</v>
      </c>
      <c r="F10" s="36">
        <v>119</v>
      </c>
      <c r="G10" s="36">
        <v>107</v>
      </c>
      <c r="H10" s="36">
        <v>122</v>
      </c>
      <c r="I10" s="40" t="s">
        <v>153</v>
      </c>
      <c r="J10" s="40">
        <v>0.97847358121330719</v>
      </c>
      <c r="K10" s="66"/>
      <c r="L10" s="42"/>
      <c r="M10" s="58" t="s">
        <v>93</v>
      </c>
      <c r="N10" s="58" t="s">
        <v>93</v>
      </c>
      <c r="O10" s="36" t="s">
        <v>93</v>
      </c>
      <c r="P10"/>
      <c r="Q10"/>
      <c r="R10"/>
      <c r="S10"/>
    </row>
    <row r="11" spans="1:19" s="22" customFormat="1" ht="20.100000000000001" customHeight="1" x14ac:dyDescent="0.35">
      <c r="A11" s="37" t="s">
        <v>20</v>
      </c>
      <c r="B11" s="37" t="s">
        <v>141</v>
      </c>
      <c r="C11" s="37"/>
      <c r="D11" s="37"/>
      <c r="E11" s="36" t="s">
        <v>25</v>
      </c>
      <c r="F11" s="36">
        <v>212</v>
      </c>
      <c r="G11" s="36">
        <v>220</v>
      </c>
      <c r="H11" s="36">
        <v>235</v>
      </c>
      <c r="I11" s="40" t="s">
        <v>153</v>
      </c>
      <c r="J11" s="40">
        <v>0.88105726872246692</v>
      </c>
      <c r="K11" s="66"/>
      <c r="L11" s="42"/>
      <c r="M11" s="58" t="s">
        <v>93</v>
      </c>
      <c r="N11" s="58" t="s">
        <v>93</v>
      </c>
      <c r="O11" s="36" t="s">
        <v>93</v>
      </c>
      <c r="P11"/>
      <c r="Q11"/>
      <c r="R11"/>
      <c r="S11"/>
    </row>
    <row r="12" spans="1:19" s="22" customFormat="1" hidden="1" x14ac:dyDescent="0.3">
      <c r="P12"/>
      <c r="Q12"/>
      <c r="R12"/>
      <c r="S12"/>
    </row>
    <row r="13" spans="1:19" s="22" customFormat="1" hidden="1" x14ac:dyDescent="0.3">
      <c r="P13"/>
      <c r="Q13"/>
      <c r="R13"/>
      <c r="S13"/>
    </row>
    <row r="14" spans="1:19" s="22" customFormat="1" hidden="1" x14ac:dyDescent="0.3">
      <c r="P14"/>
      <c r="Q14"/>
      <c r="R14"/>
      <c r="S14"/>
    </row>
    <row r="15" spans="1:19" ht="25.8" x14ac:dyDescent="0.5">
      <c r="A15" s="33" t="s">
        <v>103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162</v>
      </c>
      <c r="N15" s="33"/>
      <c r="O15" s="33"/>
    </row>
    <row r="16" spans="1:19" ht="25.8" x14ac:dyDescent="0.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ht="18" x14ac:dyDescent="0.35">
      <c r="A17" s="2"/>
      <c r="B17" s="2"/>
      <c r="C17" s="20"/>
      <c r="D17" s="20"/>
      <c r="E17" s="20"/>
      <c r="F17" s="20"/>
      <c r="G17" s="75" t="s">
        <v>2</v>
      </c>
      <c r="H17" s="75"/>
      <c r="I17" s="75" t="s">
        <v>3</v>
      </c>
      <c r="J17" s="75"/>
      <c r="K17" s="75" t="s">
        <v>4</v>
      </c>
      <c r="L17" s="75"/>
      <c r="M17" s="64" t="s">
        <v>56</v>
      </c>
      <c r="N17" s="64" t="s">
        <v>57</v>
      </c>
      <c r="O17" s="20"/>
    </row>
    <row r="18" spans="1:15" ht="18" x14ac:dyDescent="0.35">
      <c r="A18" s="3" t="s">
        <v>0</v>
      </c>
      <c r="B18" s="3" t="s">
        <v>62</v>
      </c>
      <c r="C18" s="64" t="s">
        <v>17</v>
      </c>
      <c r="D18" s="64" t="s">
        <v>50</v>
      </c>
      <c r="E18" s="64" t="s">
        <v>1</v>
      </c>
      <c r="F18" s="64" t="s">
        <v>27</v>
      </c>
      <c r="G18" s="64" t="s">
        <v>8</v>
      </c>
      <c r="H18" s="64" t="s">
        <v>9</v>
      </c>
      <c r="I18" s="64" t="s">
        <v>8</v>
      </c>
      <c r="J18" s="64" t="s">
        <v>9</v>
      </c>
      <c r="K18" s="64" t="s">
        <v>10</v>
      </c>
      <c r="L18" s="64" t="s">
        <v>11</v>
      </c>
      <c r="M18" s="64" t="s">
        <v>5</v>
      </c>
      <c r="N18" s="64" t="s">
        <v>6</v>
      </c>
      <c r="O18" s="64" t="s">
        <v>7</v>
      </c>
    </row>
    <row r="19" spans="1:15" ht="18" x14ac:dyDescent="0.35">
      <c r="A19" s="37" t="s">
        <v>140</v>
      </c>
      <c r="B19" s="37" t="s">
        <v>142</v>
      </c>
      <c r="C19" s="37"/>
      <c r="D19" s="37"/>
      <c r="E19" s="36" t="s">
        <v>128</v>
      </c>
      <c r="F19" s="36">
        <v>826</v>
      </c>
      <c r="G19" s="36">
        <v>177</v>
      </c>
      <c r="H19" s="36">
        <v>192</v>
      </c>
      <c r="I19" s="40">
        <v>0.92850510677808729</v>
      </c>
      <c r="J19" s="40" t="s">
        <v>153</v>
      </c>
      <c r="K19" s="66">
        <v>46</v>
      </c>
      <c r="L19" s="42">
        <v>33</v>
      </c>
      <c r="M19" s="58">
        <v>46.55</v>
      </c>
      <c r="N19" s="58">
        <v>43.22191272051996</v>
      </c>
      <c r="O19" s="36">
        <v>3</v>
      </c>
    </row>
    <row r="20" spans="1:15" ht="18" x14ac:dyDescent="0.35">
      <c r="A20" s="37" t="s">
        <v>18</v>
      </c>
      <c r="B20" s="37" t="s">
        <v>70</v>
      </c>
      <c r="C20" s="37"/>
      <c r="D20" s="37"/>
      <c r="E20" s="36" t="s">
        <v>23</v>
      </c>
      <c r="F20" s="36">
        <v>75</v>
      </c>
      <c r="G20" s="36">
        <v>208</v>
      </c>
      <c r="H20" s="36">
        <v>223</v>
      </c>
      <c r="I20" s="40">
        <v>0.90252707581227432</v>
      </c>
      <c r="J20" s="40" t="s">
        <v>153</v>
      </c>
      <c r="K20" s="66"/>
      <c r="L20" s="42"/>
      <c r="M20" s="58" t="s">
        <v>93</v>
      </c>
      <c r="N20" s="58" t="s">
        <v>93</v>
      </c>
      <c r="O20" s="36" t="s">
        <v>156</v>
      </c>
    </row>
    <row r="21" spans="1:15" ht="18" x14ac:dyDescent="0.35">
      <c r="A21" s="37" t="s">
        <v>29</v>
      </c>
      <c r="B21" s="37" t="s">
        <v>73</v>
      </c>
      <c r="C21" s="37"/>
      <c r="D21" s="37"/>
      <c r="E21" s="36" t="s">
        <v>30</v>
      </c>
      <c r="F21" s="36">
        <v>1183</v>
      </c>
      <c r="G21" s="36">
        <v>215</v>
      </c>
      <c r="H21" s="36">
        <v>230</v>
      </c>
      <c r="I21" s="40">
        <v>0.89686098654708524</v>
      </c>
      <c r="J21" s="40" t="s">
        <v>153</v>
      </c>
      <c r="K21" s="66">
        <v>47</v>
      </c>
      <c r="L21" s="42">
        <v>3</v>
      </c>
      <c r="M21" s="58">
        <v>47.05</v>
      </c>
      <c r="N21" s="58">
        <v>42.197309417040358</v>
      </c>
      <c r="O21" s="36">
        <v>2</v>
      </c>
    </row>
    <row r="22" spans="1:15" ht="18" x14ac:dyDescent="0.35">
      <c r="A22" s="37" t="s">
        <v>118</v>
      </c>
      <c r="B22" s="37" t="s">
        <v>120</v>
      </c>
      <c r="C22" s="37"/>
      <c r="D22" s="37"/>
      <c r="E22" s="36" t="s">
        <v>119</v>
      </c>
      <c r="F22" s="36">
        <v>14755</v>
      </c>
      <c r="G22" s="36">
        <v>218</v>
      </c>
      <c r="H22" s="36">
        <v>233</v>
      </c>
      <c r="I22" s="40">
        <v>0.89445438282647582</v>
      </c>
      <c r="J22" s="40" t="s">
        <v>153</v>
      </c>
      <c r="K22" s="66"/>
      <c r="L22" s="42"/>
      <c r="M22" s="58" t="s">
        <v>93</v>
      </c>
      <c r="N22" s="58" t="s">
        <v>93</v>
      </c>
      <c r="O22" s="36" t="s">
        <v>93</v>
      </c>
    </row>
    <row r="23" spans="1:15" ht="18" x14ac:dyDescent="0.35">
      <c r="A23" s="37" t="s">
        <v>19</v>
      </c>
      <c r="B23" s="37" t="s">
        <v>116</v>
      </c>
      <c r="C23" s="37"/>
      <c r="D23" s="37"/>
      <c r="E23" s="36" t="s">
        <v>95</v>
      </c>
      <c r="F23" s="36">
        <v>13991</v>
      </c>
      <c r="G23" s="36">
        <v>218</v>
      </c>
      <c r="H23" s="36">
        <v>233</v>
      </c>
      <c r="I23" s="40">
        <v>0.89445438282647582</v>
      </c>
      <c r="J23" s="40" t="s">
        <v>153</v>
      </c>
      <c r="K23" s="66">
        <v>58</v>
      </c>
      <c r="L23" s="42">
        <v>37</v>
      </c>
      <c r="M23" s="58">
        <v>58.616666666666667</v>
      </c>
      <c r="N23" s="58">
        <v>52.429934406678591</v>
      </c>
      <c r="O23" s="36">
        <v>5</v>
      </c>
    </row>
    <row r="24" spans="1:15" ht="18" x14ac:dyDescent="0.35">
      <c r="A24" s="37" t="s">
        <v>94</v>
      </c>
      <c r="B24" s="37" t="s">
        <v>117</v>
      </c>
      <c r="C24" s="37"/>
      <c r="D24" s="37"/>
      <c r="E24" s="36" t="s">
        <v>95</v>
      </c>
      <c r="F24" s="36">
        <v>556</v>
      </c>
      <c r="G24" s="36">
        <v>218</v>
      </c>
      <c r="H24" s="36">
        <v>233</v>
      </c>
      <c r="I24" s="40">
        <v>0.89445438282647582</v>
      </c>
      <c r="J24" s="40" t="s">
        <v>153</v>
      </c>
      <c r="K24" s="66">
        <v>48</v>
      </c>
      <c r="L24" s="42">
        <v>35</v>
      </c>
      <c r="M24" s="58">
        <v>48.583333333333336</v>
      </c>
      <c r="N24" s="58">
        <v>43.45557543231962</v>
      </c>
      <c r="O24" s="36">
        <v>4</v>
      </c>
    </row>
    <row r="25" spans="1:15" ht="18" x14ac:dyDescent="0.35">
      <c r="A25" s="37" t="s">
        <v>143</v>
      </c>
      <c r="B25" s="37" t="s">
        <v>144</v>
      </c>
      <c r="C25" s="37"/>
      <c r="D25" s="37"/>
      <c r="E25" s="36" t="s">
        <v>25</v>
      </c>
      <c r="F25" s="36">
        <v>215</v>
      </c>
      <c r="G25" s="36">
        <v>220</v>
      </c>
      <c r="H25" s="36">
        <v>235</v>
      </c>
      <c r="I25" s="40" t="s">
        <v>153</v>
      </c>
      <c r="J25" s="40">
        <v>0.88105726872246692</v>
      </c>
      <c r="K25" s="66"/>
      <c r="L25" s="42"/>
      <c r="M25" s="58" t="s">
        <v>93</v>
      </c>
      <c r="N25" s="58" t="s">
        <v>93</v>
      </c>
      <c r="O25" s="36" t="s">
        <v>93</v>
      </c>
    </row>
    <row r="26" spans="1:15" ht="18" x14ac:dyDescent="0.35">
      <c r="A26" s="37" t="s">
        <v>114</v>
      </c>
      <c r="B26" s="37" t="s">
        <v>115</v>
      </c>
      <c r="C26" s="37"/>
      <c r="D26" s="37"/>
      <c r="E26" s="36" t="s">
        <v>25</v>
      </c>
      <c r="F26" s="36">
        <v>330</v>
      </c>
      <c r="G26" s="36">
        <v>220</v>
      </c>
      <c r="H26" s="36">
        <v>235</v>
      </c>
      <c r="I26" s="40" t="s">
        <v>153</v>
      </c>
      <c r="J26" s="40">
        <v>0.88105726872246692</v>
      </c>
      <c r="K26" s="66">
        <v>45</v>
      </c>
      <c r="L26" s="42">
        <v>26</v>
      </c>
      <c r="M26" s="58">
        <v>45.43333333333333</v>
      </c>
      <c r="N26" s="58">
        <v>40.029368575624076</v>
      </c>
      <c r="O26" s="36">
        <v>1</v>
      </c>
    </row>
    <row r="27" spans="1:15" ht="18" x14ac:dyDescent="0.35">
      <c r="A27" s="37" t="s">
        <v>100</v>
      </c>
      <c r="B27" s="37" t="s">
        <v>101</v>
      </c>
      <c r="C27" s="37"/>
      <c r="D27" s="37"/>
      <c r="E27" s="36" t="s">
        <v>102</v>
      </c>
      <c r="F27" s="36"/>
      <c r="G27" s="36">
        <v>221</v>
      </c>
      <c r="H27" s="36">
        <v>236</v>
      </c>
      <c r="I27" s="40" t="s">
        <v>153</v>
      </c>
      <c r="J27" s="40">
        <v>0.88028169014084512</v>
      </c>
      <c r="K27" s="66"/>
      <c r="L27" s="42"/>
      <c r="M27" s="58" t="s">
        <v>93</v>
      </c>
      <c r="N27" s="58" t="s">
        <v>93</v>
      </c>
      <c r="O27" s="36" t="s">
        <v>93</v>
      </c>
    </row>
    <row r="28" spans="1:15" ht="18" x14ac:dyDescent="0.35">
      <c r="A28" s="37" t="s">
        <v>21</v>
      </c>
      <c r="B28" s="37" t="s">
        <v>71</v>
      </c>
      <c r="C28" s="37"/>
      <c r="D28" s="37"/>
      <c r="E28" s="36" t="s">
        <v>26</v>
      </c>
      <c r="F28" s="36">
        <v>6</v>
      </c>
      <c r="G28" s="36">
        <v>223</v>
      </c>
      <c r="H28" s="36">
        <v>238</v>
      </c>
      <c r="I28" s="40" t="s">
        <v>153</v>
      </c>
      <c r="J28" s="40">
        <v>0.87873462214411246</v>
      </c>
      <c r="K28" s="66"/>
      <c r="L28" s="42"/>
      <c r="M28" s="58" t="s">
        <v>93</v>
      </c>
      <c r="N28" s="58" t="s">
        <v>93</v>
      </c>
      <c r="O28" s="36" t="s">
        <v>93</v>
      </c>
    </row>
    <row r="29" spans="1:15" ht="18" x14ac:dyDescent="0.35">
      <c r="A29" s="37" t="s">
        <v>22</v>
      </c>
      <c r="B29" s="37" t="s">
        <v>72</v>
      </c>
      <c r="C29" s="37"/>
      <c r="D29" s="37"/>
      <c r="E29" s="36" t="s">
        <v>28</v>
      </c>
      <c r="F29" s="36">
        <v>1687</v>
      </c>
      <c r="G29" s="36">
        <v>224</v>
      </c>
      <c r="H29" s="36">
        <v>239</v>
      </c>
      <c r="I29" s="40">
        <v>0.88967971530249113</v>
      </c>
      <c r="J29" s="40" t="s">
        <v>153</v>
      </c>
      <c r="K29" s="66"/>
      <c r="L29" s="42"/>
      <c r="M29" s="58" t="s">
        <v>93</v>
      </c>
      <c r="N29" s="58" t="s">
        <v>93</v>
      </c>
      <c r="O29" s="36" t="s">
        <v>93</v>
      </c>
    </row>
    <row r="30" spans="1:15" ht="25.8" x14ac:dyDescent="0.5">
      <c r="A30" s="33" t="s">
        <v>104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 t="s">
        <v>162</v>
      </c>
      <c r="N30" s="33"/>
      <c r="O30" s="33"/>
    </row>
    <row r="31" spans="1:15" ht="25.8" x14ac:dyDescent="0.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8" x14ac:dyDescent="0.35">
      <c r="A32" s="2"/>
      <c r="B32" s="2"/>
      <c r="C32" s="20"/>
      <c r="D32" s="20"/>
      <c r="E32" s="20"/>
      <c r="F32" s="20"/>
      <c r="G32" s="75" t="s">
        <v>2</v>
      </c>
      <c r="H32" s="75"/>
      <c r="I32" s="75" t="s">
        <v>3</v>
      </c>
      <c r="J32" s="75"/>
      <c r="K32" s="75" t="s">
        <v>147</v>
      </c>
      <c r="L32" s="75"/>
      <c r="M32" s="64" t="s">
        <v>56</v>
      </c>
      <c r="N32" s="64" t="s">
        <v>57</v>
      </c>
      <c r="O32" s="20"/>
    </row>
    <row r="33" spans="1:15" ht="18" x14ac:dyDescent="0.35">
      <c r="A33" s="3" t="s">
        <v>0</v>
      </c>
      <c r="B33" s="3" t="s">
        <v>62</v>
      </c>
      <c r="C33" s="64" t="s">
        <v>17</v>
      </c>
      <c r="D33" s="64" t="s">
        <v>50</v>
      </c>
      <c r="E33" s="64" t="s">
        <v>1</v>
      </c>
      <c r="F33" s="64" t="s">
        <v>27</v>
      </c>
      <c r="G33" s="64" t="s">
        <v>8</v>
      </c>
      <c r="H33" s="64" t="s">
        <v>9</v>
      </c>
      <c r="I33" s="64" t="s">
        <v>8</v>
      </c>
      <c r="J33" s="64" t="s">
        <v>9</v>
      </c>
      <c r="K33" s="64" t="s">
        <v>10</v>
      </c>
      <c r="L33" s="64" t="s">
        <v>11</v>
      </c>
      <c r="M33" s="64" t="s">
        <v>5</v>
      </c>
      <c r="N33" s="64" t="s">
        <v>6</v>
      </c>
      <c r="O33" s="64" t="s">
        <v>7</v>
      </c>
    </row>
    <row r="34" spans="1:15" ht="18" x14ac:dyDescent="0.35">
      <c r="A34" s="37" t="s">
        <v>34</v>
      </c>
      <c r="B34" s="37" t="s">
        <v>79</v>
      </c>
      <c r="C34" s="37"/>
      <c r="D34" s="37"/>
      <c r="E34" s="36" t="s">
        <v>36</v>
      </c>
      <c r="F34" s="36">
        <v>1309</v>
      </c>
      <c r="G34" s="36">
        <v>239</v>
      </c>
      <c r="H34" s="36">
        <v>254</v>
      </c>
      <c r="I34" s="40" t="s">
        <v>153</v>
      </c>
      <c r="J34" s="40">
        <v>0.86655112651646449</v>
      </c>
      <c r="K34" s="66">
        <v>32</v>
      </c>
      <c r="L34" s="74">
        <v>36</v>
      </c>
      <c r="M34" s="58">
        <v>27.6</v>
      </c>
      <c r="N34" s="58">
        <v>23.91681109185442</v>
      </c>
      <c r="O34" s="36">
        <v>3</v>
      </c>
    </row>
    <row r="35" spans="1:15" ht="18" x14ac:dyDescent="0.35">
      <c r="A35" s="37" t="s">
        <v>33</v>
      </c>
      <c r="B35" s="37" t="s">
        <v>80</v>
      </c>
      <c r="C35" s="37"/>
      <c r="D35" s="37"/>
      <c r="E35" s="36" t="s">
        <v>37</v>
      </c>
      <c r="F35" s="36">
        <v>470</v>
      </c>
      <c r="G35" s="36">
        <v>240</v>
      </c>
      <c r="H35" s="36">
        <v>255</v>
      </c>
      <c r="I35" s="40" t="s">
        <v>153</v>
      </c>
      <c r="J35" s="40">
        <v>0.86580086580086579</v>
      </c>
      <c r="K35" s="66">
        <v>31</v>
      </c>
      <c r="L35" s="74">
        <v>40</v>
      </c>
      <c r="M35" s="58">
        <v>26.666666666666668</v>
      </c>
      <c r="N35" s="58">
        <v>23.088023088023089</v>
      </c>
      <c r="O35" s="36">
        <v>2</v>
      </c>
    </row>
    <row r="36" spans="1:15" ht="18" x14ac:dyDescent="0.35">
      <c r="A36" s="37" t="s">
        <v>31</v>
      </c>
      <c r="B36" s="37" t="s">
        <v>78</v>
      </c>
      <c r="C36" s="37"/>
      <c r="D36" s="37"/>
      <c r="E36" s="36" t="s">
        <v>35</v>
      </c>
      <c r="F36" s="36">
        <v>1256</v>
      </c>
      <c r="G36" s="36">
        <v>242</v>
      </c>
      <c r="H36" s="36">
        <v>257</v>
      </c>
      <c r="I36" s="40" t="s">
        <v>153</v>
      </c>
      <c r="J36" s="40">
        <v>0.86430423509075194</v>
      </c>
      <c r="K36" s="66">
        <v>29</v>
      </c>
      <c r="L36" s="74">
        <v>49</v>
      </c>
      <c r="M36" s="58">
        <v>24.816666666666666</v>
      </c>
      <c r="N36" s="58">
        <v>21.449150100835492</v>
      </c>
      <c r="O36" s="36">
        <v>1</v>
      </c>
    </row>
    <row r="37" spans="1:15" ht="18" x14ac:dyDescent="0.35">
      <c r="A37" s="37" t="s">
        <v>61</v>
      </c>
      <c r="B37" s="37" t="s">
        <v>81</v>
      </c>
      <c r="C37" s="37"/>
      <c r="D37" s="37"/>
      <c r="E37" s="36" t="s">
        <v>37</v>
      </c>
      <c r="F37" s="36"/>
      <c r="G37" s="36">
        <v>243</v>
      </c>
      <c r="H37" s="36">
        <v>258</v>
      </c>
      <c r="I37" s="40" t="s">
        <v>153</v>
      </c>
      <c r="J37" s="40">
        <v>0.86355785837651122</v>
      </c>
      <c r="K37" s="66"/>
      <c r="L37" s="42"/>
      <c r="M37" s="58" t="s">
        <v>93</v>
      </c>
      <c r="N37" s="58" t="s">
        <v>93</v>
      </c>
      <c r="O37" s="36" t="s">
        <v>93</v>
      </c>
    </row>
    <row r="38" spans="1:15" ht="18" x14ac:dyDescent="0.35">
      <c r="A38" s="37" t="s">
        <v>32</v>
      </c>
      <c r="B38" s="37" t="s">
        <v>77</v>
      </c>
      <c r="C38" s="37"/>
      <c r="D38" s="37"/>
      <c r="E38" s="36" t="s">
        <v>35</v>
      </c>
      <c r="F38" s="36">
        <v>686</v>
      </c>
      <c r="G38" s="36">
        <v>245</v>
      </c>
      <c r="H38" s="36">
        <v>260</v>
      </c>
      <c r="I38" s="40" t="s">
        <v>153</v>
      </c>
      <c r="J38" s="40">
        <v>0.86206896551724133</v>
      </c>
      <c r="K38" s="66"/>
      <c r="L38" s="42"/>
      <c r="M38" s="58" t="s">
        <v>93</v>
      </c>
      <c r="N38" s="58" t="s">
        <v>93</v>
      </c>
      <c r="O38" s="36" t="s">
        <v>93</v>
      </c>
    </row>
    <row r="39" spans="1:15" ht="18" x14ac:dyDescent="0.35">
      <c r="A39" s="37" t="s">
        <v>138</v>
      </c>
      <c r="B39" s="37" t="s">
        <v>139</v>
      </c>
      <c r="C39" s="37"/>
      <c r="D39" s="37"/>
      <c r="E39" s="36" t="s">
        <v>134</v>
      </c>
      <c r="F39" s="36"/>
      <c r="G39" s="36">
        <v>262</v>
      </c>
      <c r="H39" s="36">
        <v>277</v>
      </c>
      <c r="I39" s="40" t="s">
        <v>153</v>
      </c>
      <c r="J39" s="40">
        <v>0.84961767204757854</v>
      </c>
      <c r="K39" s="66"/>
      <c r="L39" s="42"/>
      <c r="M39" s="58" t="s">
        <v>93</v>
      </c>
      <c r="N39" s="58" t="s">
        <v>93</v>
      </c>
      <c r="O39" s="36" t="s">
        <v>93</v>
      </c>
    </row>
    <row r="40" spans="1:15" ht="16.5" customHeight="1" x14ac:dyDescent="0.35">
      <c r="A40" s="37" t="s">
        <v>145</v>
      </c>
      <c r="B40" s="37"/>
      <c r="C40" s="37"/>
      <c r="D40" s="37"/>
      <c r="E40" s="36" t="s">
        <v>146</v>
      </c>
      <c r="F40" s="36"/>
      <c r="G40" s="36">
        <v>271</v>
      </c>
      <c r="H40" s="36">
        <v>286</v>
      </c>
      <c r="I40" s="40" t="s">
        <v>153</v>
      </c>
      <c r="J40" s="40">
        <v>0.84317032040472173</v>
      </c>
      <c r="K40" s="66"/>
      <c r="L40" s="42"/>
      <c r="M40" s="58" t="s">
        <v>93</v>
      </c>
      <c r="N40" s="58" t="s">
        <v>93</v>
      </c>
      <c r="O40" s="36" t="s">
        <v>93</v>
      </c>
    </row>
    <row r="41" spans="1:15" ht="16.5" customHeight="1" x14ac:dyDescent="0.35">
      <c r="A41" s="56" t="s">
        <v>148</v>
      </c>
      <c r="B41" s="67"/>
      <c r="C41" s="67"/>
      <c r="D41" s="67"/>
      <c r="E41" s="68"/>
      <c r="F41" s="68"/>
      <c r="G41" s="68"/>
      <c r="H41" s="68"/>
      <c r="I41" s="69"/>
      <c r="J41" s="69"/>
      <c r="K41" s="70"/>
      <c r="L41" s="71"/>
      <c r="M41" s="72"/>
      <c r="N41" s="72"/>
      <c r="O41" s="68"/>
    </row>
    <row r="42" spans="1:15" ht="25.8" x14ac:dyDescent="0.5">
      <c r="A42" s="33" t="s">
        <v>105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 t="s">
        <v>162</v>
      </c>
      <c r="N42" s="33"/>
      <c r="O42" s="33"/>
    </row>
    <row r="43" spans="1:15" ht="25.8" x14ac:dyDescent="0.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18" x14ac:dyDescent="0.35">
      <c r="A44" s="2"/>
      <c r="B44" s="2"/>
      <c r="C44" s="20"/>
      <c r="D44" s="20"/>
      <c r="E44" s="20"/>
      <c r="F44" s="20"/>
      <c r="G44" s="75" t="s">
        <v>2</v>
      </c>
      <c r="H44" s="75"/>
      <c r="I44" s="75" t="s">
        <v>3</v>
      </c>
      <c r="J44" s="75"/>
      <c r="K44" s="75" t="s">
        <v>147</v>
      </c>
      <c r="L44" s="75"/>
      <c r="M44" s="64" t="s">
        <v>56</v>
      </c>
      <c r="N44" s="64" t="s">
        <v>57</v>
      </c>
      <c r="O44" s="20"/>
    </row>
    <row r="45" spans="1:15" ht="18" x14ac:dyDescent="0.35">
      <c r="A45" s="3" t="s">
        <v>0</v>
      </c>
      <c r="B45" s="3" t="s">
        <v>62</v>
      </c>
      <c r="C45" s="64" t="s">
        <v>17</v>
      </c>
      <c r="D45" s="64" t="s">
        <v>50</v>
      </c>
      <c r="E45" s="64" t="s">
        <v>1</v>
      </c>
      <c r="F45" s="64" t="s">
        <v>27</v>
      </c>
      <c r="G45" s="64" t="s">
        <v>8</v>
      </c>
      <c r="H45" s="64" t="s">
        <v>9</v>
      </c>
      <c r="I45" s="64" t="s">
        <v>8</v>
      </c>
      <c r="J45" s="64" t="s">
        <v>9</v>
      </c>
      <c r="K45" s="64" t="s">
        <v>10</v>
      </c>
      <c r="L45" s="64" t="s">
        <v>11</v>
      </c>
      <c r="M45" s="64" t="s">
        <v>5</v>
      </c>
      <c r="N45" s="64" t="s">
        <v>6</v>
      </c>
      <c r="O45" s="64" t="s">
        <v>7</v>
      </c>
    </row>
    <row r="46" spans="1:15" ht="18" x14ac:dyDescent="0.35">
      <c r="A46" s="37" t="s">
        <v>38</v>
      </c>
      <c r="B46" s="37" t="s">
        <v>82</v>
      </c>
      <c r="C46" s="37"/>
      <c r="D46" s="37"/>
      <c r="E46" s="36" t="s">
        <v>39</v>
      </c>
      <c r="F46" s="36">
        <v>485</v>
      </c>
      <c r="G46" s="36">
        <v>168</v>
      </c>
      <c r="H46" s="36">
        <v>183</v>
      </c>
      <c r="I46" s="40" t="s">
        <v>153</v>
      </c>
      <c r="J46" s="40">
        <v>0.92336103416435822</v>
      </c>
      <c r="K46" s="66">
        <v>28</v>
      </c>
      <c r="L46" s="42">
        <v>55</v>
      </c>
      <c r="M46" s="58">
        <v>23.916666666666668</v>
      </c>
      <c r="N46" s="58">
        <v>22.083718067097568</v>
      </c>
      <c r="O46" s="36">
        <v>1</v>
      </c>
    </row>
    <row r="47" spans="1:15" ht="18" x14ac:dyDescent="0.35">
      <c r="A47" s="37" t="s">
        <v>40</v>
      </c>
      <c r="B47" s="37" t="s">
        <v>88</v>
      </c>
      <c r="C47" s="37"/>
      <c r="D47" s="37"/>
      <c r="E47" s="36" t="s">
        <v>89</v>
      </c>
      <c r="F47" s="36">
        <v>303</v>
      </c>
      <c r="G47" s="36">
        <v>183</v>
      </c>
      <c r="H47" s="36">
        <v>198</v>
      </c>
      <c r="I47" s="40" t="s">
        <v>153</v>
      </c>
      <c r="J47" s="40">
        <v>0.91074681238615662</v>
      </c>
      <c r="K47" s="66"/>
      <c r="L47" s="42"/>
      <c r="M47" s="58" t="s">
        <v>93</v>
      </c>
      <c r="N47" s="58" t="s">
        <v>93</v>
      </c>
      <c r="O47" s="36" t="s">
        <v>93</v>
      </c>
    </row>
    <row r="48" spans="1:15" ht="18" x14ac:dyDescent="0.35">
      <c r="A48" s="37" t="s">
        <v>43</v>
      </c>
      <c r="B48" s="37" t="s">
        <v>83</v>
      </c>
      <c r="C48" s="37"/>
      <c r="D48" s="37"/>
      <c r="E48" s="36" t="s">
        <v>44</v>
      </c>
      <c r="F48" s="36">
        <v>97</v>
      </c>
      <c r="G48" s="36">
        <v>186</v>
      </c>
      <c r="H48" s="36">
        <v>201</v>
      </c>
      <c r="I48" s="40" t="s">
        <v>153</v>
      </c>
      <c r="J48" s="40">
        <v>0.90826521344232514</v>
      </c>
      <c r="K48" s="66"/>
      <c r="L48" s="42"/>
      <c r="M48" s="58" t="s">
        <v>93</v>
      </c>
      <c r="N48" s="58" t="s">
        <v>93</v>
      </c>
      <c r="O48" s="36" t="s">
        <v>93</v>
      </c>
    </row>
    <row r="49" spans="1:15" ht="18" x14ac:dyDescent="0.35">
      <c r="A49" s="37" t="s">
        <v>41</v>
      </c>
      <c r="B49" s="37" t="s">
        <v>85</v>
      </c>
      <c r="C49" s="37"/>
      <c r="D49" s="37"/>
      <c r="E49" s="36" t="s">
        <v>42</v>
      </c>
      <c r="F49" s="36">
        <v>505</v>
      </c>
      <c r="G49" s="36">
        <v>188</v>
      </c>
      <c r="H49" s="36">
        <v>203</v>
      </c>
      <c r="I49" s="40" t="s">
        <v>153</v>
      </c>
      <c r="J49" s="40">
        <v>0.90661831368993651</v>
      </c>
      <c r="K49" s="66">
        <v>30</v>
      </c>
      <c r="L49" s="42">
        <v>44</v>
      </c>
      <c r="M49" s="58">
        <v>25.733333333333334</v>
      </c>
      <c r="N49" s="58">
        <v>23.330311272287702</v>
      </c>
      <c r="O49" s="36">
        <v>3</v>
      </c>
    </row>
    <row r="50" spans="1:15" ht="18" x14ac:dyDescent="0.35">
      <c r="A50" s="37" t="s">
        <v>46</v>
      </c>
      <c r="B50" s="37" t="s">
        <v>84</v>
      </c>
      <c r="C50" s="37"/>
      <c r="D50" s="37"/>
      <c r="E50" s="36" t="s">
        <v>47</v>
      </c>
      <c r="F50" s="36">
        <v>144</v>
      </c>
      <c r="G50" s="36">
        <v>195</v>
      </c>
      <c r="H50" s="36">
        <v>210</v>
      </c>
      <c r="I50" s="40" t="s">
        <v>153</v>
      </c>
      <c r="J50" s="40">
        <v>0.90090090090090091</v>
      </c>
      <c r="K50" s="66"/>
      <c r="L50" s="42"/>
      <c r="M50" s="58" t="s">
        <v>93</v>
      </c>
      <c r="N50" s="58" t="s">
        <v>93</v>
      </c>
      <c r="O50" s="36" t="s">
        <v>93</v>
      </c>
    </row>
    <row r="51" spans="1:15" ht="18" x14ac:dyDescent="0.35">
      <c r="A51" s="37" t="s">
        <v>45</v>
      </c>
      <c r="B51" s="37" t="s">
        <v>90</v>
      </c>
      <c r="C51" s="37"/>
      <c r="D51" s="37"/>
      <c r="E51" s="36" t="s">
        <v>47</v>
      </c>
      <c r="F51" s="36">
        <v>285</v>
      </c>
      <c r="G51" s="36">
        <v>195</v>
      </c>
      <c r="H51" s="36">
        <v>210</v>
      </c>
      <c r="I51" s="40" t="s">
        <v>153</v>
      </c>
      <c r="J51" s="40">
        <v>0.90090090090090091</v>
      </c>
      <c r="K51" s="66">
        <v>30</v>
      </c>
      <c r="L51" s="42">
        <v>45</v>
      </c>
      <c r="M51" s="58">
        <v>25.75</v>
      </c>
      <c r="N51" s="58">
        <v>23.198198198198199</v>
      </c>
      <c r="O51" s="36">
        <v>2</v>
      </c>
    </row>
    <row r="52" spans="1:15" ht="18" x14ac:dyDescent="0.35">
      <c r="A52" s="37" t="s">
        <v>150</v>
      </c>
      <c r="B52" s="37"/>
      <c r="C52" s="37"/>
      <c r="D52" s="37"/>
      <c r="E52" s="36" t="s">
        <v>129</v>
      </c>
      <c r="F52" s="36"/>
      <c r="G52" s="36">
        <v>222</v>
      </c>
      <c r="H52" s="36">
        <v>237</v>
      </c>
      <c r="I52" s="40" t="s">
        <v>153</v>
      </c>
      <c r="J52" s="40">
        <v>0.87950747581354438</v>
      </c>
      <c r="K52" s="66"/>
      <c r="L52" s="42"/>
      <c r="M52" s="58" t="s">
        <v>93</v>
      </c>
      <c r="N52" s="58" t="s">
        <v>93</v>
      </c>
      <c r="O52" s="36" t="s">
        <v>93</v>
      </c>
    </row>
    <row r="53" spans="1:15" ht="18" x14ac:dyDescent="0.35">
      <c r="A53" s="56" t="s">
        <v>148</v>
      </c>
      <c r="B53" s="67"/>
      <c r="C53" s="67"/>
      <c r="D53" s="67"/>
      <c r="E53" s="68"/>
      <c r="F53" s="68"/>
      <c r="G53" s="68"/>
      <c r="H53" s="68"/>
      <c r="I53" s="69"/>
      <c r="J53" s="69"/>
      <c r="K53" s="70"/>
      <c r="L53" s="71"/>
      <c r="M53" s="72"/>
      <c r="N53" s="72"/>
      <c r="O53" s="68"/>
    </row>
    <row r="54" spans="1:15" ht="25.8" x14ac:dyDescent="0.5">
      <c r="A54" s="33" t="s">
        <v>106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 t="s">
        <v>162</v>
      </c>
      <c r="N54" s="33"/>
      <c r="O54" s="33"/>
    </row>
    <row r="55" spans="1:15" ht="25.8" x14ac:dyDescent="0.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</sheetData>
  <mergeCells count="14">
    <mergeCell ref="G32:H32"/>
    <mergeCell ref="I32:J32"/>
    <mergeCell ref="K32:L32"/>
    <mergeCell ref="G44:H44"/>
    <mergeCell ref="I44:J44"/>
    <mergeCell ref="K44:L44"/>
    <mergeCell ref="G17:H17"/>
    <mergeCell ref="I17:J17"/>
    <mergeCell ref="K17:L17"/>
    <mergeCell ref="A1:O1"/>
    <mergeCell ref="A2:O2"/>
    <mergeCell ref="G3:H3"/>
    <mergeCell ref="I3:J3"/>
    <mergeCell ref="K3:L3"/>
  </mergeCells>
  <printOptions horizontalCentered="1" verticalCentered="1"/>
  <pageMargins left="0.7" right="0.7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19" ht="31.2" x14ac:dyDescent="0.6">
      <c r="A1" s="76" t="s">
        <v>159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9" s="22" customFormat="1" ht="18" x14ac:dyDescent="0.35">
      <c r="A2" s="77" t="s">
        <v>164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/>
      <c r="Q2"/>
      <c r="R2"/>
      <c r="S2"/>
    </row>
    <row r="3" spans="1:19" s="22" customFormat="1" ht="18" x14ac:dyDescent="0.35">
      <c r="A3" s="2"/>
      <c r="B3" s="2"/>
      <c r="C3" s="20"/>
      <c r="D3" s="20"/>
      <c r="E3" s="20"/>
      <c r="F3" s="20"/>
      <c r="G3" s="75" t="s">
        <v>2</v>
      </c>
      <c r="H3" s="75"/>
      <c r="I3" s="75" t="s">
        <v>3</v>
      </c>
      <c r="J3" s="75"/>
      <c r="K3" s="75" t="s">
        <v>4</v>
      </c>
      <c r="L3" s="75"/>
      <c r="M3" s="64" t="s">
        <v>56</v>
      </c>
      <c r="N3" s="64" t="s">
        <v>57</v>
      </c>
      <c r="O3" s="20"/>
      <c r="P3"/>
      <c r="Q3"/>
      <c r="R3"/>
      <c r="S3"/>
    </row>
    <row r="4" spans="1:19" s="22" customFormat="1" ht="18" x14ac:dyDescent="0.35">
      <c r="A4" s="3" t="s">
        <v>0</v>
      </c>
      <c r="B4" s="3" t="s">
        <v>62</v>
      </c>
      <c r="C4" s="64" t="s">
        <v>17</v>
      </c>
      <c r="D4" s="64" t="s">
        <v>50</v>
      </c>
      <c r="E4" s="64" t="s">
        <v>1</v>
      </c>
      <c r="F4" s="64" t="s">
        <v>27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10</v>
      </c>
      <c r="L4" s="64" t="s">
        <v>11</v>
      </c>
      <c r="M4" s="64" t="s">
        <v>5</v>
      </c>
      <c r="N4" s="64" t="s">
        <v>6</v>
      </c>
      <c r="O4" s="64" t="s">
        <v>7</v>
      </c>
      <c r="P4"/>
      <c r="Q4"/>
      <c r="R4"/>
      <c r="S4"/>
    </row>
    <row r="5" spans="1:19" s="22" customFormat="1" ht="20.100000000000001" customHeight="1" x14ac:dyDescent="0.35">
      <c r="A5" s="37" t="s">
        <v>12</v>
      </c>
      <c r="B5" s="37" t="s">
        <v>63</v>
      </c>
      <c r="C5" s="37"/>
      <c r="D5" s="37"/>
      <c r="E5" s="36" t="s">
        <v>16</v>
      </c>
      <c r="F5" s="36">
        <v>2792</v>
      </c>
      <c r="G5" s="36">
        <v>170</v>
      </c>
      <c r="H5" s="36">
        <v>185</v>
      </c>
      <c r="I5" s="40">
        <v>0.93457943925233644</v>
      </c>
      <c r="J5" s="40" t="s">
        <v>153</v>
      </c>
      <c r="K5" s="66">
        <v>100</v>
      </c>
      <c r="L5" s="42">
        <v>28</v>
      </c>
      <c r="M5" s="58">
        <v>100.46666666666667</v>
      </c>
      <c r="N5" s="58">
        <v>93.894080996884739</v>
      </c>
      <c r="O5" s="36">
        <v>3</v>
      </c>
      <c r="P5"/>
      <c r="Q5"/>
      <c r="R5"/>
      <c r="S5"/>
    </row>
    <row r="6" spans="1:19" s="22" customFormat="1" ht="20.100000000000001" customHeight="1" x14ac:dyDescent="0.35">
      <c r="A6" s="37" t="s">
        <v>14</v>
      </c>
      <c r="B6" s="37" t="s">
        <v>64</v>
      </c>
      <c r="C6" s="37"/>
      <c r="D6" s="37"/>
      <c r="E6" s="36" t="s">
        <v>16</v>
      </c>
      <c r="F6" s="36">
        <v>1024</v>
      </c>
      <c r="G6" s="36">
        <v>170</v>
      </c>
      <c r="H6" s="36">
        <v>185</v>
      </c>
      <c r="I6" s="40">
        <v>0.93457943925233644</v>
      </c>
      <c r="J6" s="40" t="s">
        <v>153</v>
      </c>
      <c r="K6" s="66">
        <v>103</v>
      </c>
      <c r="L6" s="42">
        <v>3</v>
      </c>
      <c r="M6" s="58">
        <v>103.05</v>
      </c>
      <c r="N6" s="58">
        <v>96.308411214953267</v>
      </c>
      <c r="O6" s="36">
        <v>4</v>
      </c>
      <c r="P6"/>
      <c r="Q6"/>
      <c r="R6"/>
      <c r="S6"/>
    </row>
    <row r="7" spans="1:19" s="22" customFormat="1" ht="20.100000000000001" customHeight="1" x14ac:dyDescent="0.35">
      <c r="A7" s="37" t="s">
        <v>15</v>
      </c>
      <c r="B7" s="37" t="s">
        <v>65</v>
      </c>
      <c r="C7" s="37"/>
      <c r="D7" s="37"/>
      <c r="E7" s="36" t="s">
        <v>16</v>
      </c>
      <c r="F7" s="36">
        <v>1742</v>
      </c>
      <c r="G7" s="36">
        <v>170</v>
      </c>
      <c r="H7" s="36">
        <v>185</v>
      </c>
      <c r="I7" s="40">
        <v>0.93457943925233644</v>
      </c>
      <c r="J7" s="40" t="s">
        <v>153</v>
      </c>
      <c r="K7" s="66">
        <v>99</v>
      </c>
      <c r="L7" s="42">
        <v>27</v>
      </c>
      <c r="M7" s="58">
        <v>99.45</v>
      </c>
      <c r="N7" s="58">
        <v>92.943925233644862</v>
      </c>
      <c r="O7" s="36">
        <v>2</v>
      </c>
      <c r="P7"/>
      <c r="Q7"/>
      <c r="R7"/>
      <c r="S7"/>
    </row>
    <row r="8" spans="1:19" s="22" customFormat="1" ht="20.100000000000001" customHeight="1" x14ac:dyDescent="0.35">
      <c r="A8" s="37" t="s">
        <v>13</v>
      </c>
      <c r="B8" s="37" t="s">
        <v>66</v>
      </c>
      <c r="C8" s="37"/>
      <c r="D8" s="37"/>
      <c r="E8" s="36" t="s">
        <v>16</v>
      </c>
      <c r="F8" s="36">
        <v>3511</v>
      </c>
      <c r="G8" s="36">
        <v>170</v>
      </c>
      <c r="H8" s="36">
        <v>185</v>
      </c>
      <c r="I8" s="40">
        <v>0.93457943925233644</v>
      </c>
      <c r="J8" s="40" t="s">
        <v>153</v>
      </c>
      <c r="K8" s="66">
        <v>94</v>
      </c>
      <c r="L8" s="42">
        <v>54</v>
      </c>
      <c r="M8" s="58">
        <v>94.9</v>
      </c>
      <c r="N8" s="58">
        <v>88.691588785046733</v>
      </c>
      <c r="O8" s="36">
        <v>1</v>
      </c>
      <c r="P8"/>
      <c r="Q8"/>
      <c r="R8"/>
      <c r="S8"/>
    </row>
    <row r="9" spans="1:19" s="22" customFormat="1" ht="20.100000000000001" customHeight="1" x14ac:dyDescent="0.35">
      <c r="A9" s="37" t="s">
        <v>60</v>
      </c>
      <c r="B9" s="37" t="s">
        <v>67</v>
      </c>
      <c r="C9" s="37"/>
      <c r="D9" s="37"/>
      <c r="E9" s="36" t="s">
        <v>16</v>
      </c>
      <c r="F9" s="36">
        <v>1248</v>
      </c>
      <c r="G9" s="36">
        <v>170</v>
      </c>
      <c r="H9" s="36">
        <v>185</v>
      </c>
      <c r="I9" s="40">
        <v>0.93457943925233644</v>
      </c>
      <c r="J9" s="40" t="s">
        <v>153</v>
      </c>
      <c r="K9" s="66"/>
      <c r="L9" s="42"/>
      <c r="M9" s="58" t="s">
        <v>93</v>
      </c>
      <c r="N9" s="58" t="s">
        <v>93</v>
      </c>
      <c r="O9" s="36" t="s">
        <v>93</v>
      </c>
      <c r="P9"/>
      <c r="Q9"/>
      <c r="R9"/>
      <c r="S9"/>
    </row>
    <row r="10" spans="1:19" s="22" customFormat="1" ht="20.100000000000001" customHeight="1" x14ac:dyDescent="0.35">
      <c r="A10" s="37" t="s">
        <v>91</v>
      </c>
      <c r="B10" s="37" t="s">
        <v>93</v>
      </c>
      <c r="C10" s="37"/>
      <c r="D10" s="37"/>
      <c r="E10" s="36" t="s">
        <v>92</v>
      </c>
      <c r="F10" s="36">
        <v>119</v>
      </c>
      <c r="G10" s="36">
        <v>107</v>
      </c>
      <c r="H10" s="36">
        <v>122</v>
      </c>
      <c r="I10" s="40" t="s">
        <v>153</v>
      </c>
      <c r="J10" s="40">
        <v>0.97847358121330719</v>
      </c>
      <c r="K10" s="66"/>
      <c r="L10" s="42"/>
      <c r="M10" s="58" t="s">
        <v>93</v>
      </c>
      <c r="N10" s="58" t="s">
        <v>93</v>
      </c>
      <c r="O10" s="36" t="s">
        <v>93</v>
      </c>
      <c r="P10"/>
      <c r="Q10"/>
      <c r="R10"/>
      <c r="S10"/>
    </row>
    <row r="11" spans="1:19" s="22" customFormat="1" ht="20.100000000000001" customHeight="1" x14ac:dyDescent="0.35">
      <c r="A11" s="37" t="s">
        <v>20</v>
      </c>
      <c r="B11" s="37" t="s">
        <v>141</v>
      </c>
      <c r="C11" s="37"/>
      <c r="D11" s="37"/>
      <c r="E11" s="36" t="s">
        <v>25</v>
      </c>
      <c r="F11" s="36">
        <v>212</v>
      </c>
      <c r="G11" s="36">
        <v>220</v>
      </c>
      <c r="H11" s="36">
        <v>235</v>
      </c>
      <c r="I11" s="40" t="s">
        <v>153</v>
      </c>
      <c r="J11" s="40">
        <v>0.88105726872246692</v>
      </c>
      <c r="K11" s="66"/>
      <c r="L11" s="42"/>
      <c r="M11" s="58" t="s">
        <v>93</v>
      </c>
      <c r="N11" s="58" t="s">
        <v>93</v>
      </c>
      <c r="O11" s="36" t="s">
        <v>93</v>
      </c>
      <c r="P11"/>
      <c r="Q11"/>
      <c r="R11"/>
      <c r="S11"/>
    </row>
    <row r="12" spans="1:19" s="22" customFormat="1" hidden="1" x14ac:dyDescent="0.3">
      <c r="P12"/>
      <c r="Q12"/>
      <c r="R12"/>
      <c r="S12"/>
    </row>
    <row r="13" spans="1:19" s="22" customFormat="1" hidden="1" x14ac:dyDescent="0.3">
      <c r="P13"/>
      <c r="Q13"/>
      <c r="R13"/>
      <c r="S13"/>
    </row>
    <row r="14" spans="1:19" s="22" customFormat="1" hidden="1" x14ac:dyDescent="0.3">
      <c r="P14"/>
      <c r="Q14"/>
      <c r="R14"/>
      <c r="S14"/>
    </row>
    <row r="15" spans="1:19" ht="25.8" x14ac:dyDescent="0.5">
      <c r="A15" s="33" t="s">
        <v>103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163</v>
      </c>
      <c r="N15" s="33"/>
      <c r="O15" s="33"/>
    </row>
    <row r="16" spans="1:19" ht="25.8" x14ac:dyDescent="0.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ht="18" x14ac:dyDescent="0.35">
      <c r="A17" s="2"/>
      <c r="B17" s="2"/>
      <c r="C17" s="20"/>
      <c r="D17" s="20"/>
      <c r="E17" s="20"/>
      <c r="F17" s="20"/>
      <c r="G17" s="75" t="s">
        <v>2</v>
      </c>
      <c r="H17" s="75"/>
      <c r="I17" s="75" t="s">
        <v>3</v>
      </c>
      <c r="J17" s="75"/>
      <c r="K17" s="75" t="s">
        <v>4</v>
      </c>
      <c r="L17" s="75"/>
      <c r="M17" s="64" t="s">
        <v>56</v>
      </c>
      <c r="N17" s="64" t="s">
        <v>57</v>
      </c>
      <c r="O17" s="20"/>
    </row>
    <row r="18" spans="1:15" ht="18" x14ac:dyDescent="0.35">
      <c r="A18" s="3" t="s">
        <v>0</v>
      </c>
      <c r="B18" s="3" t="s">
        <v>62</v>
      </c>
      <c r="C18" s="64" t="s">
        <v>17</v>
      </c>
      <c r="D18" s="64" t="s">
        <v>50</v>
      </c>
      <c r="E18" s="64" t="s">
        <v>1</v>
      </c>
      <c r="F18" s="64" t="s">
        <v>27</v>
      </c>
      <c r="G18" s="64" t="s">
        <v>8</v>
      </c>
      <c r="H18" s="64" t="s">
        <v>9</v>
      </c>
      <c r="I18" s="64" t="s">
        <v>8</v>
      </c>
      <c r="J18" s="64" t="s">
        <v>9</v>
      </c>
      <c r="K18" s="64" t="s">
        <v>10</v>
      </c>
      <c r="L18" s="64" t="s">
        <v>11</v>
      </c>
      <c r="M18" s="64" t="s">
        <v>5</v>
      </c>
      <c r="N18" s="64" t="s">
        <v>6</v>
      </c>
      <c r="O18" s="64" t="s">
        <v>7</v>
      </c>
    </row>
    <row r="19" spans="1:15" ht="18" x14ac:dyDescent="0.35">
      <c r="A19" s="37" t="s">
        <v>140</v>
      </c>
      <c r="B19" s="37" t="s">
        <v>142</v>
      </c>
      <c r="C19" s="37"/>
      <c r="D19" s="37"/>
      <c r="E19" s="36" t="s">
        <v>128</v>
      </c>
      <c r="F19" s="36">
        <v>826</v>
      </c>
      <c r="G19" s="36">
        <v>177</v>
      </c>
      <c r="H19" s="36">
        <v>192</v>
      </c>
      <c r="I19" s="40">
        <v>0.92850510677808729</v>
      </c>
      <c r="J19" s="40" t="s">
        <v>153</v>
      </c>
      <c r="K19" s="66">
        <v>109</v>
      </c>
      <c r="L19" s="42">
        <v>24</v>
      </c>
      <c r="M19" s="58">
        <v>109.4</v>
      </c>
      <c r="N19" s="58">
        <v>101.57845868152276</v>
      </c>
      <c r="O19" s="36">
        <v>2</v>
      </c>
    </row>
    <row r="20" spans="1:15" ht="18" x14ac:dyDescent="0.35">
      <c r="A20" s="37" t="s">
        <v>18</v>
      </c>
      <c r="B20" s="37" t="s">
        <v>70</v>
      </c>
      <c r="C20" s="37"/>
      <c r="D20" s="37"/>
      <c r="E20" s="36" t="s">
        <v>23</v>
      </c>
      <c r="F20" s="36">
        <v>75</v>
      </c>
      <c r="G20" s="36">
        <v>208</v>
      </c>
      <c r="H20" s="36">
        <v>223</v>
      </c>
      <c r="I20" s="40">
        <v>0.90252707581227432</v>
      </c>
      <c r="J20" s="40" t="s">
        <v>153</v>
      </c>
      <c r="K20" s="66"/>
      <c r="L20" s="42"/>
      <c r="M20" s="58" t="s">
        <v>93</v>
      </c>
      <c r="N20" s="58" t="s">
        <v>93</v>
      </c>
      <c r="O20" s="36" t="s">
        <v>156</v>
      </c>
    </row>
    <row r="21" spans="1:15" ht="18" x14ac:dyDescent="0.35">
      <c r="A21" s="37" t="s">
        <v>29</v>
      </c>
      <c r="B21" s="37" t="s">
        <v>73</v>
      </c>
      <c r="C21" s="37"/>
      <c r="D21" s="37"/>
      <c r="E21" s="36" t="s">
        <v>30</v>
      </c>
      <c r="F21" s="36">
        <v>1183</v>
      </c>
      <c r="G21" s="36">
        <v>215</v>
      </c>
      <c r="H21" s="36">
        <v>230</v>
      </c>
      <c r="I21" s="40">
        <v>0.89686098654708524</v>
      </c>
      <c r="J21" s="40" t="s">
        <v>153</v>
      </c>
      <c r="K21" s="66">
        <v>112</v>
      </c>
      <c r="L21" s="42">
        <v>58</v>
      </c>
      <c r="M21" s="58">
        <v>112.96666666666667</v>
      </c>
      <c r="N21" s="58">
        <v>101.3153961136024</v>
      </c>
      <c r="O21" s="36">
        <v>1</v>
      </c>
    </row>
    <row r="22" spans="1:15" ht="18" x14ac:dyDescent="0.35">
      <c r="A22" s="37" t="s">
        <v>118</v>
      </c>
      <c r="B22" s="37" t="s">
        <v>120</v>
      </c>
      <c r="C22" s="37"/>
      <c r="D22" s="37"/>
      <c r="E22" s="36" t="s">
        <v>119</v>
      </c>
      <c r="F22" s="36">
        <v>14755</v>
      </c>
      <c r="G22" s="36">
        <v>218</v>
      </c>
      <c r="H22" s="36">
        <v>233</v>
      </c>
      <c r="I22" s="40">
        <v>0.89445438282647582</v>
      </c>
      <c r="J22" s="40" t="s">
        <v>153</v>
      </c>
      <c r="K22" s="66"/>
      <c r="L22" s="42"/>
      <c r="M22" s="58" t="s">
        <v>93</v>
      </c>
      <c r="N22" s="58" t="s">
        <v>93</v>
      </c>
      <c r="O22" s="36" t="s">
        <v>93</v>
      </c>
    </row>
    <row r="23" spans="1:15" ht="18" x14ac:dyDescent="0.35">
      <c r="A23" s="37" t="s">
        <v>19</v>
      </c>
      <c r="B23" s="37" t="s">
        <v>116</v>
      </c>
      <c r="C23" s="37"/>
      <c r="D23" s="37"/>
      <c r="E23" s="36" t="s">
        <v>95</v>
      </c>
      <c r="F23" s="36">
        <v>13991</v>
      </c>
      <c r="G23" s="36">
        <v>218</v>
      </c>
      <c r="H23" s="36">
        <v>233</v>
      </c>
      <c r="I23" s="40">
        <v>0.89445438282647582</v>
      </c>
      <c r="J23" s="40" t="s">
        <v>153</v>
      </c>
      <c r="K23" s="66">
        <v>119</v>
      </c>
      <c r="L23" s="42">
        <v>59</v>
      </c>
      <c r="M23" s="58">
        <v>119.98333333333333</v>
      </c>
      <c r="N23" s="58">
        <v>107.31961836612999</v>
      </c>
      <c r="O23" s="36">
        <v>5</v>
      </c>
    </row>
    <row r="24" spans="1:15" ht="18" x14ac:dyDescent="0.35">
      <c r="A24" s="37" t="s">
        <v>94</v>
      </c>
      <c r="B24" s="37" t="s">
        <v>117</v>
      </c>
      <c r="C24" s="37"/>
      <c r="D24" s="37"/>
      <c r="E24" s="36" t="s">
        <v>95</v>
      </c>
      <c r="F24" s="36">
        <v>556</v>
      </c>
      <c r="G24" s="36">
        <v>218</v>
      </c>
      <c r="H24" s="36">
        <v>233</v>
      </c>
      <c r="I24" s="40">
        <v>0.89445438282647582</v>
      </c>
      <c r="J24" s="40" t="s">
        <v>153</v>
      </c>
      <c r="K24" s="66">
        <v>115</v>
      </c>
      <c r="L24" s="42">
        <v>16</v>
      </c>
      <c r="M24" s="58">
        <v>115.26666666666667</v>
      </c>
      <c r="N24" s="58">
        <v>103.10077519379844</v>
      </c>
      <c r="O24" s="36">
        <v>4</v>
      </c>
    </row>
    <row r="25" spans="1:15" ht="18" x14ac:dyDescent="0.35">
      <c r="A25" s="37" t="s">
        <v>143</v>
      </c>
      <c r="B25" s="37" t="s">
        <v>144</v>
      </c>
      <c r="C25" s="37"/>
      <c r="D25" s="37"/>
      <c r="E25" s="36" t="s">
        <v>25</v>
      </c>
      <c r="F25" s="36">
        <v>215</v>
      </c>
      <c r="G25" s="36">
        <v>220</v>
      </c>
      <c r="H25" s="36">
        <v>235</v>
      </c>
      <c r="I25" s="40" t="s">
        <v>153</v>
      </c>
      <c r="J25" s="40">
        <v>0.88105726872246692</v>
      </c>
      <c r="K25" s="66"/>
      <c r="L25" s="42"/>
      <c r="M25" s="58" t="s">
        <v>93</v>
      </c>
      <c r="N25" s="58" t="s">
        <v>93</v>
      </c>
      <c r="O25" s="36" t="s">
        <v>93</v>
      </c>
    </row>
    <row r="26" spans="1:15" ht="18" x14ac:dyDescent="0.35">
      <c r="A26" s="37" t="s">
        <v>114</v>
      </c>
      <c r="B26" s="37" t="s">
        <v>115</v>
      </c>
      <c r="C26" s="37"/>
      <c r="D26" s="37"/>
      <c r="E26" s="36" t="s">
        <v>25</v>
      </c>
      <c r="F26" s="36">
        <v>330</v>
      </c>
      <c r="G26" s="36">
        <v>220</v>
      </c>
      <c r="H26" s="36">
        <v>235</v>
      </c>
      <c r="I26" s="40" t="s">
        <v>153</v>
      </c>
      <c r="J26" s="40">
        <v>0.88105726872246692</v>
      </c>
      <c r="K26" s="66">
        <v>115</v>
      </c>
      <c r="L26" s="42">
        <v>43</v>
      </c>
      <c r="M26" s="58">
        <v>115.71666666666667</v>
      </c>
      <c r="N26" s="58">
        <v>101.95301027900146</v>
      </c>
      <c r="O26" s="36">
        <v>3</v>
      </c>
    </row>
    <row r="27" spans="1:15" ht="18" x14ac:dyDescent="0.35">
      <c r="A27" s="37" t="s">
        <v>100</v>
      </c>
      <c r="B27" s="37" t="s">
        <v>101</v>
      </c>
      <c r="C27" s="37"/>
      <c r="D27" s="37"/>
      <c r="E27" s="36" t="s">
        <v>102</v>
      </c>
      <c r="F27" s="36"/>
      <c r="G27" s="36">
        <v>221</v>
      </c>
      <c r="H27" s="36">
        <v>236</v>
      </c>
      <c r="I27" s="40" t="s">
        <v>153</v>
      </c>
      <c r="J27" s="40">
        <v>0.88028169014084512</v>
      </c>
      <c r="K27" s="66"/>
      <c r="L27" s="42"/>
      <c r="M27" s="58" t="s">
        <v>93</v>
      </c>
      <c r="N27" s="58" t="s">
        <v>93</v>
      </c>
      <c r="O27" s="36" t="s">
        <v>93</v>
      </c>
    </row>
    <row r="28" spans="1:15" ht="18" x14ac:dyDescent="0.35">
      <c r="A28" s="37" t="s">
        <v>21</v>
      </c>
      <c r="B28" s="37" t="s">
        <v>71</v>
      </c>
      <c r="C28" s="37"/>
      <c r="D28" s="37"/>
      <c r="E28" s="36" t="s">
        <v>26</v>
      </c>
      <c r="F28" s="36">
        <v>6</v>
      </c>
      <c r="G28" s="36">
        <v>223</v>
      </c>
      <c r="H28" s="36">
        <v>238</v>
      </c>
      <c r="I28" s="40" t="s">
        <v>153</v>
      </c>
      <c r="J28" s="40">
        <v>0.87873462214411246</v>
      </c>
      <c r="K28" s="66"/>
      <c r="L28" s="42"/>
      <c r="M28" s="58" t="s">
        <v>93</v>
      </c>
      <c r="N28" s="58" t="s">
        <v>93</v>
      </c>
      <c r="O28" s="36" t="s">
        <v>93</v>
      </c>
    </row>
    <row r="29" spans="1:15" ht="18" x14ac:dyDescent="0.35">
      <c r="A29" s="37" t="s">
        <v>22</v>
      </c>
      <c r="B29" s="37" t="s">
        <v>72</v>
      </c>
      <c r="C29" s="37"/>
      <c r="D29" s="37"/>
      <c r="E29" s="36" t="s">
        <v>28</v>
      </c>
      <c r="F29" s="36">
        <v>1687</v>
      </c>
      <c r="G29" s="36">
        <v>224</v>
      </c>
      <c r="H29" s="36">
        <v>239</v>
      </c>
      <c r="I29" s="40">
        <v>0.88967971530249113</v>
      </c>
      <c r="J29" s="40" t="s">
        <v>153</v>
      </c>
      <c r="K29" s="66"/>
      <c r="L29" s="42"/>
      <c r="M29" s="58" t="s">
        <v>93</v>
      </c>
      <c r="N29" s="58" t="s">
        <v>93</v>
      </c>
      <c r="O29" s="36" t="s">
        <v>93</v>
      </c>
    </row>
    <row r="30" spans="1:15" ht="25.8" x14ac:dyDescent="0.5">
      <c r="A30" s="33" t="s">
        <v>104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 t="s">
        <v>163</v>
      </c>
      <c r="N30" s="33"/>
      <c r="O30" s="33"/>
    </row>
    <row r="31" spans="1:15" ht="25.8" x14ac:dyDescent="0.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8" x14ac:dyDescent="0.35">
      <c r="A32" s="2"/>
      <c r="B32" s="2"/>
      <c r="C32" s="20"/>
      <c r="D32" s="20"/>
      <c r="E32" s="20"/>
      <c r="F32" s="20"/>
      <c r="G32" s="75" t="s">
        <v>2</v>
      </c>
      <c r="H32" s="75"/>
      <c r="I32" s="75" t="s">
        <v>3</v>
      </c>
      <c r="J32" s="75"/>
      <c r="K32" s="75" t="s">
        <v>147</v>
      </c>
      <c r="L32" s="75"/>
      <c r="M32" s="64" t="s">
        <v>56</v>
      </c>
      <c r="N32" s="64" t="s">
        <v>57</v>
      </c>
      <c r="O32" s="20"/>
    </row>
    <row r="33" spans="1:15" ht="18" x14ac:dyDescent="0.35">
      <c r="A33" s="3" t="s">
        <v>0</v>
      </c>
      <c r="B33" s="3" t="s">
        <v>62</v>
      </c>
      <c r="C33" s="64" t="s">
        <v>17</v>
      </c>
      <c r="D33" s="64" t="s">
        <v>50</v>
      </c>
      <c r="E33" s="64" t="s">
        <v>1</v>
      </c>
      <c r="F33" s="64" t="s">
        <v>27</v>
      </c>
      <c r="G33" s="64" t="s">
        <v>8</v>
      </c>
      <c r="H33" s="64" t="s">
        <v>9</v>
      </c>
      <c r="I33" s="64" t="s">
        <v>8</v>
      </c>
      <c r="J33" s="64" t="s">
        <v>9</v>
      </c>
      <c r="K33" s="64" t="s">
        <v>10</v>
      </c>
      <c r="L33" s="64" t="s">
        <v>11</v>
      </c>
      <c r="M33" s="64" t="s">
        <v>5</v>
      </c>
      <c r="N33" s="64" t="s">
        <v>6</v>
      </c>
      <c r="O33" s="64" t="s">
        <v>7</v>
      </c>
    </row>
    <row r="34" spans="1:15" ht="18" x14ac:dyDescent="0.35">
      <c r="A34" s="37" t="s">
        <v>34</v>
      </c>
      <c r="B34" s="37" t="s">
        <v>79</v>
      </c>
      <c r="C34" s="37"/>
      <c r="D34" s="37"/>
      <c r="E34" s="36" t="s">
        <v>36</v>
      </c>
      <c r="F34" s="36">
        <v>1309</v>
      </c>
      <c r="G34" s="36">
        <v>239</v>
      </c>
      <c r="H34" s="36">
        <v>254</v>
      </c>
      <c r="I34" s="40" t="s">
        <v>153</v>
      </c>
      <c r="J34" s="40">
        <v>0.86655112651646449</v>
      </c>
      <c r="K34" s="66">
        <v>125</v>
      </c>
      <c r="L34" s="74">
        <v>5</v>
      </c>
      <c r="M34" s="58">
        <v>120.08333333333333</v>
      </c>
      <c r="N34" s="58">
        <v>104.05834777585211</v>
      </c>
      <c r="O34" s="36">
        <v>3</v>
      </c>
    </row>
    <row r="35" spans="1:15" ht="18" x14ac:dyDescent="0.35">
      <c r="A35" s="37" t="s">
        <v>33</v>
      </c>
      <c r="B35" s="37" t="s">
        <v>80</v>
      </c>
      <c r="C35" s="37"/>
      <c r="D35" s="37"/>
      <c r="E35" s="36" t="s">
        <v>37</v>
      </c>
      <c r="F35" s="36">
        <v>470</v>
      </c>
      <c r="G35" s="36">
        <v>240</v>
      </c>
      <c r="H35" s="36">
        <v>255</v>
      </c>
      <c r="I35" s="40" t="s">
        <v>153</v>
      </c>
      <c r="J35" s="40">
        <v>0.86580086580086579</v>
      </c>
      <c r="K35" s="66">
        <v>106</v>
      </c>
      <c r="L35" s="74">
        <v>57</v>
      </c>
      <c r="M35" s="58">
        <v>101.95</v>
      </c>
      <c r="N35" s="58">
        <v>88.268398268398272</v>
      </c>
      <c r="O35" s="36">
        <v>2</v>
      </c>
    </row>
    <row r="36" spans="1:15" ht="18" x14ac:dyDescent="0.35">
      <c r="A36" s="37" t="s">
        <v>31</v>
      </c>
      <c r="B36" s="37" t="s">
        <v>78</v>
      </c>
      <c r="C36" s="37"/>
      <c r="D36" s="37"/>
      <c r="E36" s="36" t="s">
        <v>35</v>
      </c>
      <c r="F36" s="36">
        <v>1256</v>
      </c>
      <c r="G36" s="36">
        <v>242</v>
      </c>
      <c r="H36" s="36">
        <v>257</v>
      </c>
      <c r="I36" s="40" t="s">
        <v>153</v>
      </c>
      <c r="J36" s="40">
        <v>0.86430423509075194</v>
      </c>
      <c r="K36" s="66">
        <v>100</v>
      </c>
      <c r="L36" s="74">
        <v>12</v>
      </c>
      <c r="M36" s="58">
        <v>95.2</v>
      </c>
      <c r="N36" s="58">
        <v>82.281763180639587</v>
      </c>
      <c r="O36" s="36">
        <v>1</v>
      </c>
    </row>
    <row r="37" spans="1:15" ht="18" x14ac:dyDescent="0.35">
      <c r="A37" s="37" t="s">
        <v>61</v>
      </c>
      <c r="B37" s="37" t="s">
        <v>81</v>
      </c>
      <c r="C37" s="37"/>
      <c r="D37" s="37"/>
      <c r="E37" s="36" t="s">
        <v>37</v>
      </c>
      <c r="F37" s="36"/>
      <c r="G37" s="36">
        <v>243</v>
      </c>
      <c r="H37" s="36">
        <v>258</v>
      </c>
      <c r="I37" s="40" t="s">
        <v>153</v>
      </c>
      <c r="J37" s="40">
        <v>0.86355785837651122</v>
      </c>
      <c r="K37" s="66"/>
      <c r="L37" s="42"/>
      <c r="M37" s="58" t="s">
        <v>93</v>
      </c>
      <c r="N37" s="58" t="s">
        <v>93</v>
      </c>
      <c r="O37" s="36" t="s">
        <v>93</v>
      </c>
    </row>
    <row r="38" spans="1:15" ht="18" x14ac:dyDescent="0.35">
      <c r="A38" s="37" t="s">
        <v>32</v>
      </c>
      <c r="B38" s="37" t="s">
        <v>77</v>
      </c>
      <c r="C38" s="37"/>
      <c r="D38" s="37"/>
      <c r="E38" s="36" t="s">
        <v>35</v>
      </c>
      <c r="F38" s="36">
        <v>686</v>
      </c>
      <c r="G38" s="36">
        <v>245</v>
      </c>
      <c r="H38" s="36">
        <v>260</v>
      </c>
      <c r="I38" s="40" t="s">
        <v>153</v>
      </c>
      <c r="J38" s="40">
        <v>0.86206896551724133</v>
      </c>
      <c r="K38" s="66"/>
      <c r="L38" s="42"/>
      <c r="M38" s="58" t="s">
        <v>93</v>
      </c>
      <c r="N38" s="58" t="s">
        <v>93</v>
      </c>
      <c r="O38" s="36" t="s">
        <v>93</v>
      </c>
    </row>
    <row r="39" spans="1:15" ht="18" x14ac:dyDescent="0.35">
      <c r="A39" s="37" t="s">
        <v>138</v>
      </c>
      <c r="B39" s="37" t="s">
        <v>139</v>
      </c>
      <c r="C39" s="37"/>
      <c r="D39" s="37"/>
      <c r="E39" s="36" t="s">
        <v>134</v>
      </c>
      <c r="F39" s="36"/>
      <c r="G39" s="36">
        <v>262</v>
      </c>
      <c r="H39" s="36">
        <v>277</v>
      </c>
      <c r="I39" s="40" t="s">
        <v>153</v>
      </c>
      <c r="J39" s="40">
        <v>0.84961767204757854</v>
      </c>
      <c r="K39" s="66"/>
      <c r="L39" s="42"/>
      <c r="M39" s="58" t="s">
        <v>93</v>
      </c>
      <c r="N39" s="58" t="s">
        <v>93</v>
      </c>
      <c r="O39" s="36" t="s">
        <v>93</v>
      </c>
    </row>
    <row r="40" spans="1:15" ht="16.5" customHeight="1" x14ac:dyDescent="0.35">
      <c r="A40" s="37" t="s">
        <v>145</v>
      </c>
      <c r="B40" s="37"/>
      <c r="C40" s="37"/>
      <c r="D40" s="37"/>
      <c r="E40" s="36" t="s">
        <v>146</v>
      </c>
      <c r="F40" s="36"/>
      <c r="G40" s="36">
        <v>271</v>
      </c>
      <c r="H40" s="36">
        <v>286</v>
      </c>
      <c r="I40" s="40" t="s">
        <v>153</v>
      </c>
      <c r="J40" s="40">
        <v>0.84317032040472173</v>
      </c>
      <c r="K40" s="66"/>
      <c r="L40" s="42"/>
      <c r="M40" s="58" t="s">
        <v>93</v>
      </c>
      <c r="N40" s="58" t="s">
        <v>93</v>
      </c>
      <c r="O40" s="36" t="s">
        <v>93</v>
      </c>
    </row>
    <row r="41" spans="1:15" ht="16.5" customHeight="1" x14ac:dyDescent="0.35">
      <c r="A41" s="56" t="s">
        <v>148</v>
      </c>
      <c r="B41" s="67"/>
      <c r="C41" s="67"/>
      <c r="D41" s="67"/>
      <c r="E41" s="68"/>
      <c r="F41" s="68"/>
      <c r="G41" s="68"/>
      <c r="H41" s="68"/>
      <c r="I41" s="69"/>
      <c r="J41" s="69"/>
      <c r="K41" s="70"/>
      <c r="L41" s="71"/>
      <c r="M41" s="72"/>
      <c r="N41" s="72"/>
      <c r="O41" s="68"/>
    </row>
    <row r="42" spans="1:15" ht="25.8" x14ac:dyDescent="0.5">
      <c r="A42" s="33" t="s">
        <v>105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 t="s">
        <v>163</v>
      </c>
      <c r="N42" s="33"/>
      <c r="O42" s="33"/>
    </row>
    <row r="43" spans="1:15" ht="25.8" x14ac:dyDescent="0.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18" x14ac:dyDescent="0.35">
      <c r="A44" s="2"/>
      <c r="B44" s="2"/>
      <c r="C44" s="20"/>
      <c r="D44" s="20"/>
      <c r="E44" s="20"/>
      <c r="F44" s="20"/>
      <c r="G44" s="75" t="s">
        <v>2</v>
      </c>
      <c r="H44" s="75"/>
      <c r="I44" s="75" t="s">
        <v>3</v>
      </c>
      <c r="J44" s="75"/>
      <c r="K44" s="75" t="s">
        <v>147</v>
      </c>
      <c r="L44" s="75"/>
      <c r="M44" s="64" t="s">
        <v>56</v>
      </c>
      <c r="N44" s="64" t="s">
        <v>57</v>
      </c>
      <c r="O44" s="20"/>
    </row>
    <row r="45" spans="1:15" ht="18" x14ac:dyDescent="0.35">
      <c r="A45" s="3" t="s">
        <v>0</v>
      </c>
      <c r="B45" s="3" t="s">
        <v>62</v>
      </c>
      <c r="C45" s="64" t="s">
        <v>17</v>
      </c>
      <c r="D45" s="64" t="s">
        <v>50</v>
      </c>
      <c r="E45" s="64" t="s">
        <v>1</v>
      </c>
      <c r="F45" s="64" t="s">
        <v>27</v>
      </c>
      <c r="G45" s="64" t="s">
        <v>8</v>
      </c>
      <c r="H45" s="64" t="s">
        <v>9</v>
      </c>
      <c r="I45" s="64" t="s">
        <v>8</v>
      </c>
      <c r="J45" s="64" t="s">
        <v>9</v>
      </c>
      <c r="K45" s="64" t="s">
        <v>10</v>
      </c>
      <c r="L45" s="64" t="s">
        <v>11</v>
      </c>
      <c r="M45" s="64" t="s">
        <v>5</v>
      </c>
      <c r="N45" s="64" t="s">
        <v>6</v>
      </c>
      <c r="O45" s="64" t="s">
        <v>7</v>
      </c>
    </row>
    <row r="46" spans="1:15" ht="18" x14ac:dyDescent="0.35">
      <c r="A46" s="37" t="s">
        <v>38</v>
      </c>
      <c r="B46" s="37" t="s">
        <v>82</v>
      </c>
      <c r="C46" s="37"/>
      <c r="D46" s="37"/>
      <c r="E46" s="36" t="s">
        <v>39</v>
      </c>
      <c r="F46" s="36">
        <v>485</v>
      </c>
      <c r="G46" s="36">
        <v>168</v>
      </c>
      <c r="H46" s="36">
        <v>183</v>
      </c>
      <c r="I46" s="40" t="s">
        <v>153</v>
      </c>
      <c r="J46" s="40">
        <v>0.92336103416435822</v>
      </c>
      <c r="K46" s="66">
        <v>96</v>
      </c>
      <c r="L46" s="42">
        <v>43</v>
      </c>
      <c r="M46" s="58">
        <v>91.716666666666669</v>
      </c>
      <c r="N46" s="58">
        <v>84.687596183441059</v>
      </c>
      <c r="O46" s="36">
        <v>2</v>
      </c>
    </row>
    <row r="47" spans="1:15" ht="18" x14ac:dyDescent="0.35">
      <c r="A47" s="37" t="s">
        <v>40</v>
      </c>
      <c r="B47" s="37" t="s">
        <v>88</v>
      </c>
      <c r="C47" s="37"/>
      <c r="D47" s="37"/>
      <c r="E47" s="36" t="s">
        <v>89</v>
      </c>
      <c r="F47" s="36">
        <v>303</v>
      </c>
      <c r="G47" s="36">
        <v>183</v>
      </c>
      <c r="H47" s="36">
        <v>198</v>
      </c>
      <c r="I47" s="40" t="s">
        <v>153</v>
      </c>
      <c r="J47" s="40">
        <v>0.91074681238615662</v>
      </c>
      <c r="K47" s="66"/>
      <c r="L47" s="42"/>
      <c r="M47" s="58" t="s">
        <v>93</v>
      </c>
      <c r="N47" s="58" t="s">
        <v>93</v>
      </c>
      <c r="O47" s="36" t="s">
        <v>93</v>
      </c>
    </row>
    <row r="48" spans="1:15" ht="18" x14ac:dyDescent="0.35">
      <c r="A48" s="37" t="s">
        <v>43</v>
      </c>
      <c r="B48" s="37" t="s">
        <v>83</v>
      </c>
      <c r="C48" s="37"/>
      <c r="D48" s="37"/>
      <c r="E48" s="36" t="s">
        <v>44</v>
      </c>
      <c r="F48" s="36">
        <v>97</v>
      </c>
      <c r="G48" s="36">
        <v>186</v>
      </c>
      <c r="H48" s="36">
        <v>201</v>
      </c>
      <c r="I48" s="40" t="s">
        <v>153</v>
      </c>
      <c r="J48" s="40">
        <v>0.90826521344232514</v>
      </c>
      <c r="K48" s="66"/>
      <c r="L48" s="42"/>
      <c r="M48" s="58" t="s">
        <v>93</v>
      </c>
      <c r="N48" s="58" t="s">
        <v>93</v>
      </c>
      <c r="O48" s="36" t="s">
        <v>93</v>
      </c>
    </row>
    <row r="49" spans="1:15" ht="18" x14ac:dyDescent="0.35">
      <c r="A49" s="37" t="s">
        <v>41</v>
      </c>
      <c r="B49" s="37" t="s">
        <v>85</v>
      </c>
      <c r="C49" s="37"/>
      <c r="D49" s="37"/>
      <c r="E49" s="36" t="s">
        <v>42</v>
      </c>
      <c r="F49" s="36">
        <v>505</v>
      </c>
      <c r="G49" s="36">
        <v>188</v>
      </c>
      <c r="H49" s="36">
        <v>203</v>
      </c>
      <c r="I49" s="40" t="s">
        <v>153</v>
      </c>
      <c r="J49" s="40">
        <v>0.90661831368993651</v>
      </c>
      <c r="K49" s="66">
        <v>96</v>
      </c>
      <c r="L49" s="42">
        <v>16</v>
      </c>
      <c r="M49" s="58">
        <v>91.266666666666666</v>
      </c>
      <c r="N49" s="58">
        <v>82.74403142943487</v>
      </c>
      <c r="O49" s="36">
        <v>1</v>
      </c>
    </row>
    <row r="50" spans="1:15" ht="18" x14ac:dyDescent="0.35">
      <c r="A50" s="37" t="s">
        <v>46</v>
      </c>
      <c r="B50" s="37" t="s">
        <v>84</v>
      </c>
      <c r="C50" s="37"/>
      <c r="D50" s="37"/>
      <c r="E50" s="36" t="s">
        <v>47</v>
      </c>
      <c r="F50" s="36">
        <v>144</v>
      </c>
      <c r="G50" s="36">
        <v>195</v>
      </c>
      <c r="H50" s="36">
        <v>210</v>
      </c>
      <c r="I50" s="40" t="s">
        <v>153</v>
      </c>
      <c r="J50" s="40">
        <v>0.90090090090090091</v>
      </c>
      <c r="K50" s="66"/>
      <c r="L50" s="42"/>
      <c r="M50" s="58" t="s">
        <v>93</v>
      </c>
      <c r="N50" s="58" t="s">
        <v>93</v>
      </c>
      <c r="O50" s="36" t="s">
        <v>93</v>
      </c>
    </row>
    <row r="51" spans="1:15" ht="18" x14ac:dyDescent="0.35">
      <c r="A51" s="37" t="s">
        <v>45</v>
      </c>
      <c r="B51" s="37" t="s">
        <v>90</v>
      </c>
      <c r="C51" s="37"/>
      <c r="D51" s="37"/>
      <c r="E51" s="36" t="s">
        <v>47</v>
      </c>
      <c r="F51" s="36">
        <v>285</v>
      </c>
      <c r="G51" s="36">
        <v>195</v>
      </c>
      <c r="H51" s="36">
        <v>210</v>
      </c>
      <c r="I51" s="40" t="s">
        <v>153</v>
      </c>
      <c r="J51" s="40">
        <v>0.90090090090090091</v>
      </c>
      <c r="K51" s="66">
        <v>104</v>
      </c>
      <c r="L51" s="42">
        <v>4</v>
      </c>
      <c r="M51" s="58">
        <v>99.066666666666663</v>
      </c>
      <c r="N51" s="58">
        <v>89.249249249249246</v>
      </c>
      <c r="O51" s="36">
        <v>3</v>
      </c>
    </row>
    <row r="52" spans="1:15" ht="18" x14ac:dyDescent="0.35">
      <c r="A52" s="37" t="s">
        <v>150</v>
      </c>
      <c r="B52" s="37"/>
      <c r="C52" s="37"/>
      <c r="D52" s="37"/>
      <c r="E52" s="36" t="s">
        <v>129</v>
      </c>
      <c r="F52" s="36"/>
      <c r="G52" s="36">
        <v>222</v>
      </c>
      <c r="H52" s="36">
        <v>237</v>
      </c>
      <c r="I52" s="40" t="s">
        <v>153</v>
      </c>
      <c r="J52" s="40">
        <v>0.87950747581354438</v>
      </c>
      <c r="K52" s="66"/>
      <c r="L52" s="42"/>
      <c r="M52" s="58" t="s">
        <v>93</v>
      </c>
      <c r="N52" s="58" t="s">
        <v>93</v>
      </c>
      <c r="O52" s="36" t="s">
        <v>93</v>
      </c>
    </row>
    <row r="53" spans="1:15" ht="18" x14ac:dyDescent="0.35">
      <c r="A53" s="56" t="s">
        <v>148</v>
      </c>
      <c r="B53" s="67"/>
      <c r="C53" s="67"/>
      <c r="D53" s="67"/>
      <c r="E53" s="68"/>
      <c r="F53" s="68"/>
      <c r="G53" s="68"/>
      <c r="H53" s="68"/>
      <c r="I53" s="69"/>
      <c r="J53" s="69"/>
      <c r="K53" s="70"/>
      <c r="L53" s="71"/>
      <c r="M53" s="72"/>
      <c r="N53" s="72"/>
      <c r="O53" s="68"/>
    </row>
    <row r="54" spans="1:15" ht="25.8" x14ac:dyDescent="0.5">
      <c r="A54" s="33" t="s">
        <v>106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 t="s">
        <v>163</v>
      </c>
      <c r="N54" s="33"/>
      <c r="O54" s="33"/>
    </row>
    <row r="55" spans="1:15" ht="25.8" x14ac:dyDescent="0.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</sheetData>
  <mergeCells count="14">
    <mergeCell ref="G32:H32"/>
    <mergeCell ref="I32:J32"/>
    <mergeCell ref="K32:L32"/>
    <mergeCell ref="G44:H44"/>
    <mergeCell ref="I44:J44"/>
    <mergeCell ref="K44:L44"/>
    <mergeCell ref="G17:H17"/>
    <mergeCell ref="I17:J17"/>
    <mergeCell ref="K17:L17"/>
    <mergeCell ref="A1:O1"/>
    <mergeCell ref="A2:O2"/>
    <mergeCell ref="G3:H3"/>
    <mergeCell ref="I3:J3"/>
    <mergeCell ref="K3:L3"/>
  </mergeCells>
  <printOptions horizontalCentered="1" verticalCentered="1"/>
  <pageMargins left="0.7" right="0.7" top="0.75" bottom="0.75" header="0.3" footer="0.3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tabSelected="1"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19" ht="31.2" x14ac:dyDescent="0.6">
      <c r="A1" s="76" t="s">
        <v>159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9" s="22" customFormat="1" ht="18" x14ac:dyDescent="0.35">
      <c r="A2" s="77" t="s">
        <v>165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/>
      <c r="Q2"/>
      <c r="R2"/>
      <c r="S2"/>
    </row>
    <row r="3" spans="1:19" s="22" customFormat="1" ht="18" x14ac:dyDescent="0.35">
      <c r="A3" s="2"/>
      <c r="B3" s="2"/>
      <c r="C3" s="20"/>
      <c r="D3" s="20"/>
      <c r="E3" s="20"/>
      <c r="F3" s="20"/>
      <c r="G3" s="75" t="s">
        <v>2</v>
      </c>
      <c r="H3" s="75"/>
      <c r="I3" s="75" t="s">
        <v>3</v>
      </c>
      <c r="J3" s="75"/>
      <c r="K3" s="75" t="s">
        <v>4</v>
      </c>
      <c r="L3" s="75"/>
      <c r="M3" s="73" t="s">
        <v>56</v>
      </c>
      <c r="N3" s="73" t="s">
        <v>57</v>
      </c>
      <c r="O3" s="20"/>
      <c r="P3"/>
      <c r="Q3"/>
      <c r="R3"/>
      <c r="S3"/>
    </row>
    <row r="4" spans="1:19" s="22" customFormat="1" ht="18" x14ac:dyDescent="0.35">
      <c r="A4" s="3" t="s">
        <v>0</v>
      </c>
      <c r="B4" s="3" t="s">
        <v>62</v>
      </c>
      <c r="C4" s="73" t="s">
        <v>17</v>
      </c>
      <c r="D4" s="73" t="s">
        <v>50</v>
      </c>
      <c r="E4" s="73" t="s">
        <v>1</v>
      </c>
      <c r="F4" s="73" t="s">
        <v>27</v>
      </c>
      <c r="G4" s="73" t="s">
        <v>8</v>
      </c>
      <c r="H4" s="73" t="s">
        <v>9</v>
      </c>
      <c r="I4" s="73" t="s">
        <v>8</v>
      </c>
      <c r="J4" s="73" t="s">
        <v>9</v>
      </c>
      <c r="K4" s="73" t="s">
        <v>10</v>
      </c>
      <c r="L4" s="73" t="s">
        <v>11</v>
      </c>
      <c r="M4" s="73" t="s">
        <v>5</v>
      </c>
      <c r="N4" s="73" t="s">
        <v>6</v>
      </c>
      <c r="O4" s="73" t="s">
        <v>7</v>
      </c>
      <c r="P4"/>
      <c r="Q4"/>
      <c r="R4"/>
      <c r="S4"/>
    </row>
    <row r="5" spans="1:19" s="22" customFormat="1" ht="20.100000000000001" customHeight="1" x14ac:dyDescent="0.35">
      <c r="A5" s="37" t="s">
        <v>12</v>
      </c>
      <c r="B5" s="37" t="s">
        <v>63</v>
      </c>
      <c r="C5" s="37"/>
      <c r="D5" s="37"/>
      <c r="E5" s="36" t="s">
        <v>16</v>
      </c>
      <c r="F5" s="36">
        <v>2792</v>
      </c>
      <c r="G5" s="36">
        <v>170</v>
      </c>
      <c r="H5" s="36">
        <v>185</v>
      </c>
      <c r="I5" s="40">
        <v>0.93457943925233644</v>
      </c>
      <c r="J5" s="40" t="s">
        <v>153</v>
      </c>
      <c r="K5" s="66">
        <v>61</v>
      </c>
      <c r="L5" s="42">
        <v>3</v>
      </c>
      <c r="M5" s="58">
        <v>61.05</v>
      </c>
      <c r="N5" s="58">
        <v>57.056074766355138</v>
      </c>
      <c r="O5" s="36">
        <v>2</v>
      </c>
      <c r="P5"/>
      <c r="Q5"/>
      <c r="R5"/>
      <c r="S5"/>
    </row>
    <row r="6" spans="1:19" s="22" customFormat="1" ht="20.100000000000001" customHeight="1" x14ac:dyDescent="0.35">
      <c r="A6" s="37" t="s">
        <v>14</v>
      </c>
      <c r="B6" s="37" t="s">
        <v>64</v>
      </c>
      <c r="C6" s="37"/>
      <c r="D6" s="37"/>
      <c r="E6" s="36" t="s">
        <v>16</v>
      </c>
      <c r="F6" s="36">
        <v>1024</v>
      </c>
      <c r="G6" s="36">
        <v>170</v>
      </c>
      <c r="H6" s="36">
        <v>185</v>
      </c>
      <c r="I6" s="40">
        <v>0.93457943925233644</v>
      </c>
      <c r="J6" s="40" t="s">
        <v>153</v>
      </c>
      <c r="K6" s="66"/>
      <c r="L6" s="42"/>
      <c r="M6" s="58" t="s">
        <v>93</v>
      </c>
      <c r="N6" s="58" t="s">
        <v>93</v>
      </c>
      <c r="O6" s="36" t="s">
        <v>93</v>
      </c>
      <c r="P6"/>
      <c r="Q6"/>
      <c r="R6"/>
      <c r="S6"/>
    </row>
    <row r="7" spans="1:19" s="22" customFormat="1" ht="20.100000000000001" customHeight="1" x14ac:dyDescent="0.35">
      <c r="A7" s="37" t="s">
        <v>15</v>
      </c>
      <c r="B7" s="37" t="s">
        <v>65</v>
      </c>
      <c r="C7" s="37"/>
      <c r="D7" s="37"/>
      <c r="E7" s="36" t="s">
        <v>16</v>
      </c>
      <c r="F7" s="36">
        <v>1742</v>
      </c>
      <c r="G7" s="36">
        <v>170</v>
      </c>
      <c r="H7" s="36">
        <v>185</v>
      </c>
      <c r="I7" s="40">
        <v>0.93457943925233644</v>
      </c>
      <c r="J7" s="40" t="s">
        <v>153</v>
      </c>
      <c r="K7" s="66">
        <v>60</v>
      </c>
      <c r="L7" s="42">
        <v>4</v>
      </c>
      <c r="M7" s="58">
        <v>60.06666666666667</v>
      </c>
      <c r="N7" s="58">
        <v>56.137071651090345</v>
      </c>
      <c r="O7" s="36">
        <v>1</v>
      </c>
      <c r="P7"/>
      <c r="Q7"/>
      <c r="R7"/>
      <c r="S7"/>
    </row>
    <row r="8" spans="1:19" s="22" customFormat="1" ht="20.100000000000001" customHeight="1" x14ac:dyDescent="0.35">
      <c r="A8" s="37" t="s">
        <v>13</v>
      </c>
      <c r="B8" s="37" t="s">
        <v>66</v>
      </c>
      <c r="C8" s="37"/>
      <c r="D8" s="37"/>
      <c r="E8" s="36" t="s">
        <v>16</v>
      </c>
      <c r="F8" s="36">
        <v>3511</v>
      </c>
      <c r="G8" s="36">
        <v>170</v>
      </c>
      <c r="H8" s="36">
        <v>185</v>
      </c>
      <c r="I8" s="40">
        <v>0.93457943925233644</v>
      </c>
      <c r="J8" s="40" t="s">
        <v>153</v>
      </c>
      <c r="K8" s="66"/>
      <c r="L8" s="42"/>
      <c r="M8" s="58" t="s">
        <v>93</v>
      </c>
      <c r="N8" s="58" t="s">
        <v>93</v>
      </c>
      <c r="O8" s="36" t="s">
        <v>156</v>
      </c>
      <c r="P8"/>
      <c r="Q8"/>
      <c r="R8"/>
      <c r="S8"/>
    </row>
    <row r="9" spans="1:19" s="22" customFormat="1" ht="20.100000000000001" customHeight="1" x14ac:dyDescent="0.35">
      <c r="A9" s="37" t="s">
        <v>60</v>
      </c>
      <c r="B9" s="37" t="s">
        <v>67</v>
      </c>
      <c r="C9" s="37"/>
      <c r="D9" s="37"/>
      <c r="E9" s="36" t="s">
        <v>16</v>
      </c>
      <c r="F9" s="36">
        <v>1248</v>
      </c>
      <c r="G9" s="36">
        <v>170</v>
      </c>
      <c r="H9" s="36">
        <v>185</v>
      </c>
      <c r="I9" s="40">
        <v>0.93457943925233644</v>
      </c>
      <c r="J9" s="40" t="s">
        <v>153</v>
      </c>
      <c r="K9" s="66"/>
      <c r="L9" s="42"/>
      <c r="M9" s="58" t="s">
        <v>93</v>
      </c>
      <c r="N9" s="58" t="s">
        <v>93</v>
      </c>
      <c r="O9" s="36" t="s">
        <v>93</v>
      </c>
      <c r="P9"/>
      <c r="Q9"/>
      <c r="R9"/>
      <c r="S9"/>
    </row>
    <row r="10" spans="1:19" s="22" customFormat="1" ht="20.100000000000001" customHeight="1" x14ac:dyDescent="0.35">
      <c r="A10" s="37" t="s">
        <v>91</v>
      </c>
      <c r="B10" s="37" t="s">
        <v>93</v>
      </c>
      <c r="C10" s="37"/>
      <c r="D10" s="37"/>
      <c r="E10" s="36" t="s">
        <v>92</v>
      </c>
      <c r="F10" s="36">
        <v>119</v>
      </c>
      <c r="G10" s="36">
        <v>107</v>
      </c>
      <c r="H10" s="36">
        <v>122</v>
      </c>
      <c r="I10" s="40" t="s">
        <v>153</v>
      </c>
      <c r="J10" s="40">
        <v>0.97847358121330719</v>
      </c>
      <c r="K10" s="66"/>
      <c r="L10" s="42"/>
      <c r="M10" s="58" t="s">
        <v>93</v>
      </c>
      <c r="N10" s="58" t="s">
        <v>93</v>
      </c>
      <c r="O10" s="36" t="s">
        <v>93</v>
      </c>
      <c r="P10"/>
      <c r="Q10"/>
      <c r="R10"/>
      <c r="S10"/>
    </row>
    <row r="11" spans="1:19" s="22" customFormat="1" ht="20.100000000000001" customHeight="1" x14ac:dyDescent="0.35">
      <c r="A11" s="37" t="s">
        <v>20</v>
      </c>
      <c r="B11" s="37" t="s">
        <v>141</v>
      </c>
      <c r="C11" s="37"/>
      <c r="D11" s="37"/>
      <c r="E11" s="36" t="s">
        <v>25</v>
      </c>
      <c r="F11" s="36">
        <v>212</v>
      </c>
      <c r="G11" s="36">
        <v>220</v>
      </c>
      <c r="H11" s="36">
        <v>235</v>
      </c>
      <c r="I11" s="40" t="s">
        <v>153</v>
      </c>
      <c r="J11" s="40">
        <v>0.88105726872246692</v>
      </c>
      <c r="K11" s="66"/>
      <c r="L11" s="42"/>
      <c r="M11" s="58" t="s">
        <v>93</v>
      </c>
      <c r="N11" s="58" t="s">
        <v>93</v>
      </c>
      <c r="O11" s="36" t="s">
        <v>93</v>
      </c>
      <c r="P11"/>
      <c r="Q11"/>
      <c r="R11"/>
      <c r="S11"/>
    </row>
    <row r="12" spans="1:19" s="22" customFormat="1" hidden="1" x14ac:dyDescent="0.3">
      <c r="P12"/>
      <c r="Q12"/>
      <c r="R12"/>
      <c r="S12"/>
    </row>
    <row r="13" spans="1:19" s="22" customFormat="1" hidden="1" x14ac:dyDescent="0.3">
      <c r="P13"/>
      <c r="Q13"/>
      <c r="R13"/>
      <c r="S13"/>
    </row>
    <row r="14" spans="1:19" s="22" customFormat="1" hidden="1" x14ac:dyDescent="0.3">
      <c r="P14"/>
      <c r="Q14"/>
      <c r="R14"/>
      <c r="S14"/>
    </row>
    <row r="15" spans="1:19" ht="25.8" x14ac:dyDescent="0.5">
      <c r="A15" s="33" t="s">
        <v>103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166</v>
      </c>
      <c r="N15" s="33"/>
      <c r="O15" s="33"/>
    </row>
    <row r="16" spans="1:19" ht="25.8" x14ac:dyDescent="0.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ht="18" x14ac:dyDescent="0.35">
      <c r="A17" s="2"/>
      <c r="B17" s="2"/>
      <c r="C17" s="20"/>
      <c r="D17" s="20"/>
      <c r="E17" s="20"/>
      <c r="F17" s="20"/>
      <c r="G17" s="75" t="s">
        <v>2</v>
      </c>
      <c r="H17" s="75"/>
      <c r="I17" s="75" t="s">
        <v>3</v>
      </c>
      <c r="J17" s="75"/>
      <c r="K17" s="75" t="s">
        <v>4</v>
      </c>
      <c r="L17" s="75"/>
      <c r="M17" s="73" t="s">
        <v>56</v>
      </c>
      <c r="N17" s="73" t="s">
        <v>57</v>
      </c>
      <c r="O17" s="20"/>
    </row>
    <row r="18" spans="1:15" ht="18" x14ac:dyDescent="0.35">
      <c r="A18" s="3" t="s">
        <v>0</v>
      </c>
      <c r="B18" s="3" t="s">
        <v>62</v>
      </c>
      <c r="C18" s="73" t="s">
        <v>17</v>
      </c>
      <c r="D18" s="73" t="s">
        <v>50</v>
      </c>
      <c r="E18" s="73" t="s">
        <v>1</v>
      </c>
      <c r="F18" s="73" t="s">
        <v>27</v>
      </c>
      <c r="G18" s="73" t="s">
        <v>8</v>
      </c>
      <c r="H18" s="73" t="s">
        <v>9</v>
      </c>
      <c r="I18" s="73" t="s">
        <v>8</v>
      </c>
      <c r="J18" s="73" t="s">
        <v>9</v>
      </c>
      <c r="K18" s="73" t="s">
        <v>10</v>
      </c>
      <c r="L18" s="73" t="s">
        <v>11</v>
      </c>
      <c r="M18" s="73" t="s">
        <v>5</v>
      </c>
      <c r="N18" s="73" t="s">
        <v>6</v>
      </c>
      <c r="O18" s="73" t="s">
        <v>7</v>
      </c>
    </row>
    <row r="19" spans="1:15" ht="18" x14ac:dyDescent="0.35">
      <c r="A19" s="37" t="s">
        <v>140</v>
      </c>
      <c r="B19" s="37" t="s">
        <v>142</v>
      </c>
      <c r="C19" s="37"/>
      <c r="D19" s="37"/>
      <c r="E19" s="36" t="s">
        <v>128</v>
      </c>
      <c r="F19" s="36">
        <v>826</v>
      </c>
      <c r="G19" s="36">
        <v>177</v>
      </c>
      <c r="H19" s="36">
        <v>192</v>
      </c>
      <c r="I19" s="40">
        <v>0.92850510677808729</v>
      </c>
      <c r="J19" s="40" t="s">
        <v>153</v>
      </c>
      <c r="K19" s="66">
        <v>68</v>
      </c>
      <c r="L19" s="42">
        <v>45</v>
      </c>
      <c r="M19" s="58">
        <v>68.75</v>
      </c>
      <c r="N19" s="58">
        <v>63.834726090993499</v>
      </c>
      <c r="O19" s="36">
        <v>4</v>
      </c>
    </row>
    <row r="20" spans="1:15" ht="18" x14ac:dyDescent="0.35">
      <c r="A20" s="37" t="s">
        <v>18</v>
      </c>
      <c r="B20" s="37" t="s">
        <v>70</v>
      </c>
      <c r="C20" s="37"/>
      <c r="D20" s="37"/>
      <c r="E20" s="36" t="s">
        <v>23</v>
      </c>
      <c r="F20" s="36">
        <v>75</v>
      </c>
      <c r="G20" s="36">
        <v>208</v>
      </c>
      <c r="H20" s="36">
        <v>223</v>
      </c>
      <c r="I20" s="40">
        <v>0.90252707581227432</v>
      </c>
      <c r="J20" s="40" t="s">
        <v>153</v>
      </c>
      <c r="K20" s="66">
        <v>64</v>
      </c>
      <c r="L20" s="42">
        <v>13</v>
      </c>
      <c r="M20" s="58">
        <v>64.216666666666669</v>
      </c>
      <c r="N20" s="58">
        <v>57.957280385078221</v>
      </c>
      <c r="O20" s="36">
        <v>1</v>
      </c>
    </row>
    <row r="21" spans="1:15" ht="18" x14ac:dyDescent="0.35">
      <c r="A21" s="37" t="s">
        <v>29</v>
      </c>
      <c r="B21" s="37" t="s">
        <v>73</v>
      </c>
      <c r="C21" s="37"/>
      <c r="D21" s="37"/>
      <c r="E21" s="36" t="s">
        <v>30</v>
      </c>
      <c r="F21" s="36">
        <v>1183</v>
      </c>
      <c r="G21" s="36">
        <v>215</v>
      </c>
      <c r="H21" s="36">
        <v>230</v>
      </c>
      <c r="I21" s="40">
        <v>0.89686098654708524</v>
      </c>
      <c r="J21" s="40" t="s">
        <v>153</v>
      </c>
      <c r="K21" s="66">
        <v>79</v>
      </c>
      <c r="L21" s="42">
        <v>46</v>
      </c>
      <c r="M21" s="58">
        <v>79.766666666666666</v>
      </c>
      <c r="N21" s="58">
        <v>71.539611360239164</v>
      </c>
      <c r="O21" s="36">
        <v>6</v>
      </c>
    </row>
    <row r="22" spans="1:15" ht="18" x14ac:dyDescent="0.35">
      <c r="A22" s="37" t="s">
        <v>118</v>
      </c>
      <c r="B22" s="37" t="s">
        <v>120</v>
      </c>
      <c r="C22" s="37"/>
      <c r="D22" s="37"/>
      <c r="E22" s="36" t="s">
        <v>119</v>
      </c>
      <c r="F22" s="36">
        <v>14755</v>
      </c>
      <c r="G22" s="36">
        <v>218</v>
      </c>
      <c r="H22" s="36">
        <v>233</v>
      </c>
      <c r="I22" s="40">
        <v>0.89445438282647582</v>
      </c>
      <c r="J22" s="40" t="s">
        <v>153</v>
      </c>
      <c r="K22" s="66"/>
      <c r="L22" s="42"/>
      <c r="M22" s="58" t="s">
        <v>93</v>
      </c>
      <c r="N22" s="58" t="s">
        <v>93</v>
      </c>
      <c r="O22" s="36" t="s">
        <v>93</v>
      </c>
    </row>
    <row r="23" spans="1:15" ht="18" x14ac:dyDescent="0.35">
      <c r="A23" s="37" t="s">
        <v>19</v>
      </c>
      <c r="B23" s="37" t="s">
        <v>116</v>
      </c>
      <c r="C23" s="37"/>
      <c r="D23" s="37"/>
      <c r="E23" s="36" t="s">
        <v>95</v>
      </c>
      <c r="F23" s="36">
        <v>13991</v>
      </c>
      <c r="G23" s="36">
        <v>218</v>
      </c>
      <c r="H23" s="36">
        <v>233</v>
      </c>
      <c r="I23" s="40">
        <v>0.89445438282647582</v>
      </c>
      <c r="J23" s="40" t="s">
        <v>153</v>
      </c>
      <c r="K23" s="66">
        <v>78</v>
      </c>
      <c r="L23" s="42">
        <v>1</v>
      </c>
      <c r="M23" s="58">
        <v>78.016666666666666</v>
      </c>
      <c r="N23" s="58">
        <v>69.782349433512223</v>
      </c>
      <c r="O23" s="36">
        <v>5</v>
      </c>
    </row>
    <row r="24" spans="1:15" ht="18" x14ac:dyDescent="0.35">
      <c r="A24" s="37" t="s">
        <v>94</v>
      </c>
      <c r="B24" s="37" t="s">
        <v>117</v>
      </c>
      <c r="C24" s="37"/>
      <c r="D24" s="37"/>
      <c r="E24" s="36" t="s">
        <v>95</v>
      </c>
      <c r="F24" s="36">
        <v>556</v>
      </c>
      <c r="G24" s="36">
        <v>218</v>
      </c>
      <c r="H24" s="36">
        <v>233</v>
      </c>
      <c r="I24" s="40">
        <v>0.89445438282647582</v>
      </c>
      <c r="J24" s="40" t="s">
        <v>153</v>
      </c>
      <c r="K24" s="66">
        <v>66</v>
      </c>
      <c r="L24" s="42">
        <v>26</v>
      </c>
      <c r="M24" s="58">
        <v>66.433333333333337</v>
      </c>
      <c r="N24" s="58">
        <v>59.421586165772212</v>
      </c>
      <c r="O24" s="36">
        <v>2</v>
      </c>
    </row>
    <row r="25" spans="1:15" ht="18" x14ac:dyDescent="0.35">
      <c r="A25" s="37" t="s">
        <v>143</v>
      </c>
      <c r="B25" s="37" t="s">
        <v>144</v>
      </c>
      <c r="C25" s="37"/>
      <c r="D25" s="37"/>
      <c r="E25" s="36" t="s">
        <v>25</v>
      </c>
      <c r="F25" s="36">
        <v>215</v>
      </c>
      <c r="G25" s="36">
        <v>220</v>
      </c>
      <c r="H25" s="36">
        <v>235</v>
      </c>
      <c r="I25" s="40" t="s">
        <v>153</v>
      </c>
      <c r="J25" s="40">
        <v>0.88105726872246692</v>
      </c>
      <c r="K25" s="66"/>
      <c r="L25" s="42"/>
      <c r="M25" s="58" t="s">
        <v>93</v>
      </c>
      <c r="N25" s="58" t="s">
        <v>93</v>
      </c>
      <c r="O25" s="36" t="s">
        <v>93</v>
      </c>
    </row>
    <row r="26" spans="1:15" ht="18" x14ac:dyDescent="0.35">
      <c r="A26" s="37" t="s">
        <v>114</v>
      </c>
      <c r="B26" s="37" t="s">
        <v>115</v>
      </c>
      <c r="C26" s="37"/>
      <c r="D26" s="37"/>
      <c r="E26" s="36" t="s">
        <v>25</v>
      </c>
      <c r="F26" s="36">
        <v>330</v>
      </c>
      <c r="G26" s="36">
        <v>220</v>
      </c>
      <c r="H26" s="36">
        <v>235</v>
      </c>
      <c r="I26" s="40" t="s">
        <v>153</v>
      </c>
      <c r="J26" s="40">
        <v>0.88105726872246692</v>
      </c>
      <c r="K26" s="66">
        <v>67</v>
      </c>
      <c r="L26" s="42">
        <v>27</v>
      </c>
      <c r="M26" s="58">
        <v>67.45</v>
      </c>
      <c r="N26" s="58">
        <v>59.4273127753304</v>
      </c>
      <c r="O26" s="36">
        <v>3</v>
      </c>
    </row>
    <row r="27" spans="1:15" ht="18" x14ac:dyDescent="0.35">
      <c r="A27" s="37" t="s">
        <v>100</v>
      </c>
      <c r="B27" s="37" t="s">
        <v>101</v>
      </c>
      <c r="C27" s="37"/>
      <c r="D27" s="37"/>
      <c r="E27" s="36" t="s">
        <v>102</v>
      </c>
      <c r="F27" s="36"/>
      <c r="G27" s="36">
        <v>221</v>
      </c>
      <c r="H27" s="36">
        <v>236</v>
      </c>
      <c r="I27" s="40" t="s">
        <v>153</v>
      </c>
      <c r="J27" s="40">
        <v>0.88028169014084512</v>
      </c>
      <c r="K27" s="66"/>
      <c r="L27" s="42"/>
      <c r="M27" s="58" t="s">
        <v>93</v>
      </c>
      <c r="N27" s="58" t="s">
        <v>93</v>
      </c>
      <c r="O27" s="36" t="s">
        <v>93</v>
      </c>
    </row>
    <row r="28" spans="1:15" ht="18" x14ac:dyDescent="0.35">
      <c r="A28" s="37" t="s">
        <v>21</v>
      </c>
      <c r="B28" s="37" t="s">
        <v>71</v>
      </c>
      <c r="C28" s="37"/>
      <c r="D28" s="37"/>
      <c r="E28" s="36" t="s">
        <v>26</v>
      </c>
      <c r="F28" s="36">
        <v>6</v>
      </c>
      <c r="G28" s="36">
        <v>223</v>
      </c>
      <c r="H28" s="36">
        <v>238</v>
      </c>
      <c r="I28" s="40" t="s">
        <v>153</v>
      </c>
      <c r="J28" s="40">
        <v>0.87873462214411246</v>
      </c>
      <c r="K28" s="66"/>
      <c r="L28" s="42"/>
      <c r="M28" s="58" t="s">
        <v>93</v>
      </c>
      <c r="N28" s="58" t="s">
        <v>93</v>
      </c>
      <c r="O28" s="36" t="s">
        <v>93</v>
      </c>
    </row>
    <row r="29" spans="1:15" ht="18" x14ac:dyDescent="0.35">
      <c r="A29" s="37" t="s">
        <v>22</v>
      </c>
      <c r="B29" s="37" t="s">
        <v>72</v>
      </c>
      <c r="C29" s="37"/>
      <c r="D29" s="37"/>
      <c r="E29" s="36" t="s">
        <v>28</v>
      </c>
      <c r="F29" s="36">
        <v>1687</v>
      </c>
      <c r="G29" s="36">
        <v>224</v>
      </c>
      <c r="H29" s="36">
        <v>239</v>
      </c>
      <c r="I29" s="40">
        <v>0.88967971530249113</v>
      </c>
      <c r="J29" s="40" t="s">
        <v>153</v>
      </c>
      <c r="K29" s="66"/>
      <c r="L29" s="42"/>
      <c r="M29" s="58" t="s">
        <v>93</v>
      </c>
      <c r="N29" s="58" t="s">
        <v>93</v>
      </c>
      <c r="O29" s="36" t="s">
        <v>93</v>
      </c>
    </row>
    <row r="30" spans="1:15" ht="25.8" x14ac:dyDescent="0.5">
      <c r="A30" s="33" t="s">
        <v>104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 t="s">
        <v>166</v>
      </c>
      <c r="N30" s="33"/>
      <c r="O30" s="33"/>
    </row>
    <row r="31" spans="1:15" ht="25.8" x14ac:dyDescent="0.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8" x14ac:dyDescent="0.35">
      <c r="A32" s="2"/>
      <c r="B32" s="2"/>
      <c r="C32" s="20"/>
      <c r="D32" s="20"/>
      <c r="E32" s="20"/>
      <c r="F32" s="20"/>
      <c r="G32" s="75" t="s">
        <v>2</v>
      </c>
      <c r="H32" s="75"/>
      <c r="I32" s="75" t="s">
        <v>3</v>
      </c>
      <c r="J32" s="75"/>
      <c r="K32" s="75" t="s">
        <v>147</v>
      </c>
      <c r="L32" s="75"/>
      <c r="M32" s="73" t="s">
        <v>56</v>
      </c>
      <c r="N32" s="73" t="s">
        <v>57</v>
      </c>
      <c r="O32" s="20"/>
    </row>
    <row r="33" spans="1:15" ht="18" x14ac:dyDescent="0.35">
      <c r="A33" s="3" t="s">
        <v>0</v>
      </c>
      <c r="B33" s="3" t="s">
        <v>62</v>
      </c>
      <c r="C33" s="73" t="s">
        <v>17</v>
      </c>
      <c r="D33" s="73" t="s">
        <v>50</v>
      </c>
      <c r="E33" s="73" t="s">
        <v>1</v>
      </c>
      <c r="F33" s="73" t="s">
        <v>27</v>
      </c>
      <c r="G33" s="73" t="s">
        <v>8</v>
      </c>
      <c r="H33" s="73" t="s">
        <v>9</v>
      </c>
      <c r="I33" s="73" t="s">
        <v>8</v>
      </c>
      <c r="J33" s="73" t="s">
        <v>9</v>
      </c>
      <c r="K33" s="73" t="s">
        <v>10</v>
      </c>
      <c r="L33" s="73" t="s">
        <v>11</v>
      </c>
      <c r="M33" s="73" t="s">
        <v>5</v>
      </c>
      <c r="N33" s="73" t="s">
        <v>6</v>
      </c>
      <c r="O33" s="73" t="s">
        <v>7</v>
      </c>
    </row>
    <row r="34" spans="1:15" ht="18" x14ac:dyDescent="0.35">
      <c r="A34" s="37" t="s">
        <v>34</v>
      </c>
      <c r="B34" s="37" t="s">
        <v>79</v>
      </c>
      <c r="C34" s="37"/>
      <c r="D34" s="37"/>
      <c r="E34" s="36" t="s">
        <v>36</v>
      </c>
      <c r="F34" s="36">
        <v>1309</v>
      </c>
      <c r="G34" s="36">
        <v>239</v>
      </c>
      <c r="H34" s="36">
        <v>254</v>
      </c>
      <c r="I34" s="40">
        <v>0.87796312554872691</v>
      </c>
      <c r="J34" s="40" t="s">
        <v>153</v>
      </c>
      <c r="K34" s="66">
        <v>63</v>
      </c>
      <c r="L34" s="74">
        <v>58</v>
      </c>
      <c r="M34" s="58">
        <v>58.966666666666669</v>
      </c>
      <c r="N34" s="58">
        <v>51.770558969856602</v>
      </c>
      <c r="O34" s="36">
        <v>2</v>
      </c>
    </row>
    <row r="35" spans="1:15" ht="18" x14ac:dyDescent="0.35">
      <c r="A35" s="37" t="s">
        <v>33</v>
      </c>
      <c r="B35" s="37" t="s">
        <v>80</v>
      </c>
      <c r="C35" s="37"/>
      <c r="D35" s="37"/>
      <c r="E35" s="36" t="s">
        <v>37</v>
      </c>
      <c r="F35" s="36">
        <v>470</v>
      </c>
      <c r="G35" s="36">
        <v>240</v>
      </c>
      <c r="H35" s="36">
        <v>255</v>
      </c>
      <c r="I35" s="40" t="s">
        <v>153</v>
      </c>
      <c r="J35" s="40">
        <v>0.86580086580086579</v>
      </c>
      <c r="K35" s="66">
        <v>63</v>
      </c>
      <c r="L35" s="74">
        <v>8</v>
      </c>
      <c r="M35" s="58">
        <v>58.133333333333333</v>
      </c>
      <c r="N35" s="58">
        <v>50.331890331890328</v>
      </c>
      <c r="O35" s="36">
        <v>1</v>
      </c>
    </row>
    <row r="36" spans="1:15" ht="18" x14ac:dyDescent="0.35">
      <c r="A36" s="37" t="s">
        <v>31</v>
      </c>
      <c r="B36" s="37" t="s">
        <v>78</v>
      </c>
      <c r="C36" s="37"/>
      <c r="D36" s="37"/>
      <c r="E36" s="36" t="s">
        <v>35</v>
      </c>
      <c r="F36" s="36">
        <v>1256</v>
      </c>
      <c r="G36" s="36">
        <v>242</v>
      </c>
      <c r="H36" s="36">
        <v>257</v>
      </c>
      <c r="I36" s="40" t="s">
        <v>153</v>
      </c>
      <c r="J36" s="40">
        <v>0.86430423509075194</v>
      </c>
      <c r="K36" s="66"/>
      <c r="L36" s="74"/>
      <c r="M36" s="58" t="s">
        <v>93</v>
      </c>
      <c r="N36" s="58" t="s">
        <v>93</v>
      </c>
      <c r="O36" s="36" t="s">
        <v>93</v>
      </c>
    </row>
    <row r="37" spans="1:15" ht="18" x14ac:dyDescent="0.35">
      <c r="A37" s="37" t="s">
        <v>61</v>
      </c>
      <c r="B37" s="37" t="s">
        <v>81</v>
      </c>
      <c r="C37" s="37"/>
      <c r="D37" s="37"/>
      <c r="E37" s="36" t="s">
        <v>37</v>
      </c>
      <c r="F37" s="36"/>
      <c r="G37" s="36">
        <v>243</v>
      </c>
      <c r="H37" s="36">
        <v>258</v>
      </c>
      <c r="I37" s="40" t="s">
        <v>153</v>
      </c>
      <c r="J37" s="40">
        <v>0.86355785837651122</v>
      </c>
      <c r="K37" s="66"/>
      <c r="L37" s="74"/>
      <c r="M37" s="58" t="s">
        <v>93</v>
      </c>
      <c r="N37" s="58" t="s">
        <v>93</v>
      </c>
      <c r="O37" s="36" t="s">
        <v>93</v>
      </c>
    </row>
    <row r="38" spans="1:15" ht="18" x14ac:dyDescent="0.35">
      <c r="A38" s="37" t="s">
        <v>32</v>
      </c>
      <c r="B38" s="37" t="s">
        <v>77</v>
      </c>
      <c r="C38" s="37"/>
      <c r="D38" s="37"/>
      <c r="E38" s="36" t="s">
        <v>35</v>
      </c>
      <c r="F38" s="36">
        <v>686</v>
      </c>
      <c r="G38" s="36">
        <v>245</v>
      </c>
      <c r="H38" s="36">
        <v>260</v>
      </c>
      <c r="I38" s="40" t="s">
        <v>153</v>
      </c>
      <c r="J38" s="40">
        <v>0.86206896551724133</v>
      </c>
      <c r="K38" s="66"/>
      <c r="L38" s="74"/>
      <c r="M38" s="58" t="s">
        <v>93</v>
      </c>
      <c r="N38" s="58" t="s">
        <v>93</v>
      </c>
      <c r="O38" s="36" t="s">
        <v>93</v>
      </c>
    </row>
    <row r="39" spans="1:15" ht="18" x14ac:dyDescent="0.35">
      <c r="A39" s="37" t="s">
        <v>138</v>
      </c>
      <c r="B39" s="37" t="s">
        <v>139</v>
      </c>
      <c r="C39" s="37"/>
      <c r="D39" s="37"/>
      <c r="E39" s="36" t="s">
        <v>134</v>
      </c>
      <c r="F39" s="36"/>
      <c r="G39" s="36">
        <v>262</v>
      </c>
      <c r="H39" s="36">
        <v>277</v>
      </c>
      <c r="I39" s="40" t="s">
        <v>153</v>
      </c>
      <c r="J39" s="40">
        <v>0.84961767204757854</v>
      </c>
      <c r="K39" s="66"/>
      <c r="L39" s="74"/>
      <c r="M39" s="58" t="s">
        <v>93</v>
      </c>
      <c r="N39" s="58" t="s">
        <v>93</v>
      </c>
      <c r="O39" s="36" t="s">
        <v>93</v>
      </c>
    </row>
    <row r="40" spans="1:15" ht="16.5" customHeight="1" x14ac:dyDescent="0.35">
      <c r="A40" s="37" t="s">
        <v>145</v>
      </c>
      <c r="B40" s="37"/>
      <c r="C40" s="37"/>
      <c r="D40" s="37"/>
      <c r="E40" s="36" t="s">
        <v>146</v>
      </c>
      <c r="F40" s="36"/>
      <c r="G40" s="36">
        <v>271</v>
      </c>
      <c r="H40" s="36">
        <v>286</v>
      </c>
      <c r="I40" s="40" t="s">
        <v>153</v>
      </c>
      <c r="J40" s="40">
        <v>0.84317032040472173</v>
      </c>
      <c r="K40" s="66"/>
      <c r="L40" s="42"/>
      <c r="M40" s="58" t="s">
        <v>93</v>
      </c>
      <c r="N40" s="58" t="s">
        <v>93</v>
      </c>
      <c r="O40" s="36" t="s">
        <v>93</v>
      </c>
    </row>
    <row r="41" spans="1:15" ht="16.5" customHeight="1" x14ac:dyDescent="0.35">
      <c r="A41" s="56" t="s">
        <v>148</v>
      </c>
      <c r="B41" s="67"/>
      <c r="C41" s="67"/>
      <c r="D41" s="67"/>
      <c r="E41" s="68"/>
      <c r="F41" s="68"/>
      <c r="G41" s="68"/>
      <c r="H41" s="68"/>
      <c r="I41" s="69"/>
      <c r="J41" s="69"/>
      <c r="K41" s="70"/>
      <c r="L41" s="71"/>
      <c r="M41" s="72"/>
      <c r="N41" s="72"/>
      <c r="O41" s="68"/>
    </row>
    <row r="42" spans="1:15" ht="25.8" x14ac:dyDescent="0.5">
      <c r="A42" s="33" t="s">
        <v>105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 t="s">
        <v>166</v>
      </c>
      <c r="N42" s="33"/>
      <c r="O42" s="33"/>
    </row>
    <row r="43" spans="1:15" ht="25.8" x14ac:dyDescent="0.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18" x14ac:dyDescent="0.35">
      <c r="A44" s="2"/>
      <c r="B44" s="2"/>
      <c r="C44" s="20"/>
      <c r="D44" s="20"/>
      <c r="E44" s="20"/>
      <c r="F44" s="20"/>
      <c r="G44" s="75" t="s">
        <v>2</v>
      </c>
      <c r="H44" s="75"/>
      <c r="I44" s="75" t="s">
        <v>3</v>
      </c>
      <c r="J44" s="75"/>
      <c r="K44" s="75" t="s">
        <v>147</v>
      </c>
      <c r="L44" s="75"/>
      <c r="M44" s="73" t="s">
        <v>56</v>
      </c>
      <c r="N44" s="73" t="s">
        <v>57</v>
      </c>
      <c r="O44" s="20"/>
    </row>
    <row r="45" spans="1:15" ht="18" x14ac:dyDescent="0.35">
      <c r="A45" s="3" t="s">
        <v>0</v>
      </c>
      <c r="B45" s="3" t="s">
        <v>62</v>
      </c>
      <c r="C45" s="73" t="s">
        <v>17</v>
      </c>
      <c r="D45" s="73" t="s">
        <v>50</v>
      </c>
      <c r="E45" s="73" t="s">
        <v>1</v>
      </c>
      <c r="F45" s="73" t="s">
        <v>27</v>
      </c>
      <c r="G45" s="73" t="s">
        <v>8</v>
      </c>
      <c r="H45" s="73" t="s">
        <v>9</v>
      </c>
      <c r="I45" s="73" t="s">
        <v>8</v>
      </c>
      <c r="J45" s="73" t="s">
        <v>9</v>
      </c>
      <c r="K45" s="73" t="s">
        <v>10</v>
      </c>
      <c r="L45" s="73" t="s">
        <v>11</v>
      </c>
      <c r="M45" s="73" t="s">
        <v>5</v>
      </c>
      <c r="N45" s="73" t="s">
        <v>6</v>
      </c>
      <c r="O45" s="73" t="s">
        <v>7</v>
      </c>
    </row>
    <row r="46" spans="1:15" ht="18" x14ac:dyDescent="0.35">
      <c r="A46" s="37" t="s">
        <v>38</v>
      </c>
      <c r="B46" s="37" t="s">
        <v>82</v>
      </c>
      <c r="C46" s="37"/>
      <c r="D46" s="37"/>
      <c r="E46" s="36" t="s">
        <v>39</v>
      </c>
      <c r="F46" s="36">
        <v>485</v>
      </c>
      <c r="G46" s="36">
        <v>168</v>
      </c>
      <c r="H46" s="36">
        <v>183</v>
      </c>
      <c r="I46" s="40" t="s">
        <v>153</v>
      </c>
      <c r="J46" s="40">
        <v>0.92336103416435822</v>
      </c>
      <c r="K46" s="66">
        <v>59</v>
      </c>
      <c r="L46" s="42">
        <v>24</v>
      </c>
      <c r="M46" s="58">
        <v>54.4</v>
      </c>
      <c r="N46" s="58">
        <v>50.230840258541086</v>
      </c>
      <c r="O46" s="36">
        <v>1</v>
      </c>
    </row>
    <row r="47" spans="1:15" ht="18" x14ac:dyDescent="0.35">
      <c r="A47" s="37" t="s">
        <v>40</v>
      </c>
      <c r="B47" s="37" t="s">
        <v>88</v>
      </c>
      <c r="C47" s="37"/>
      <c r="D47" s="37"/>
      <c r="E47" s="36" t="s">
        <v>89</v>
      </c>
      <c r="F47" s="36">
        <v>303</v>
      </c>
      <c r="G47" s="36">
        <v>183</v>
      </c>
      <c r="H47" s="36">
        <v>198</v>
      </c>
      <c r="I47" s="40" t="s">
        <v>153</v>
      </c>
      <c r="J47" s="40">
        <v>0.91074681238615662</v>
      </c>
      <c r="K47" s="66"/>
      <c r="L47" s="42"/>
      <c r="M47" s="58" t="s">
        <v>93</v>
      </c>
      <c r="N47" s="58" t="s">
        <v>93</v>
      </c>
      <c r="O47" s="36" t="s">
        <v>93</v>
      </c>
    </row>
    <row r="48" spans="1:15" ht="18" x14ac:dyDescent="0.35">
      <c r="A48" s="37" t="s">
        <v>43</v>
      </c>
      <c r="B48" s="37" t="s">
        <v>83</v>
      </c>
      <c r="C48" s="37"/>
      <c r="D48" s="37"/>
      <c r="E48" s="36" t="s">
        <v>44</v>
      </c>
      <c r="F48" s="36">
        <v>97</v>
      </c>
      <c r="G48" s="36">
        <v>186</v>
      </c>
      <c r="H48" s="36">
        <v>201</v>
      </c>
      <c r="I48" s="40" t="s">
        <v>153</v>
      </c>
      <c r="J48" s="40">
        <v>0.90826521344232514</v>
      </c>
      <c r="K48" s="66"/>
      <c r="L48" s="42"/>
      <c r="M48" s="58" t="s">
        <v>93</v>
      </c>
      <c r="N48" s="58" t="s">
        <v>93</v>
      </c>
      <c r="O48" s="36" t="s">
        <v>93</v>
      </c>
    </row>
    <row r="49" spans="1:15" ht="18" x14ac:dyDescent="0.35">
      <c r="A49" s="37" t="s">
        <v>41</v>
      </c>
      <c r="B49" s="37" t="s">
        <v>85</v>
      </c>
      <c r="C49" s="37"/>
      <c r="D49" s="37"/>
      <c r="E49" s="36" t="s">
        <v>42</v>
      </c>
      <c r="F49" s="36">
        <v>505</v>
      </c>
      <c r="G49" s="36">
        <v>188</v>
      </c>
      <c r="H49" s="36">
        <v>203</v>
      </c>
      <c r="I49" s="40" t="s">
        <v>153</v>
      </c>
      <c r="J49" s="40">
        <v>0.90661831368993651</v>
      </c>
      <c r="K49" s="66">
        <v>62</v>
      </c>
      <c r="L49" s="42">
        <v>15</v>
      </c>
      <c r="M49" s="58">
        <v>57.25</v>
      </c>
      <c r="N49" s="58">
        <v>51.903898458748863</v>
      </c>
      <c r="O49" s="36">
        <v>3</v>
      </c>
    </row>
    <row r="50" spans="1:15" ht="18" x14ac:dyDescent="0.35">
      <c r="A50" s="37" t="s">
        <v>46</v>
      </c>
      <c r="B50" s="37" t="s">
        <v>84</v>
      </c>
      <c r="C50" s="37"/>
      <c r="D50" s="37"/>
      <c r="E50" s="36" t="s">
        <v>47</v>
      </c>
      <c r="F50" s="36">
        <v>144</v>
      </c>
      <c r="G50" s="36">
        <v>195</v>
      </c>
      <c r="H50" s="36">
        <v>210</v>
      </c>
      <c r="I50" s="40" t="s">
        <v>153</v>
      </c>
      <c r="J50" s="40">
        <v>0.90090090090090091</v>
      </c>
      <c r="K50" s="66"/>
      <c r="L50" s="42"/>
      <c r="M50" s="58" t="s">
        <v>93</v>
      </c>
      <c r="N50" s="58" t="s">
        <v>93</v>
      </c>
      <c r="O50" s="36" t="s">
        <v>93</v>
      </c>
    </row>
    <row r="51" spans="1:15" ht="18" x14ac:dyDescent="0.35">
      <c r="A51" s="37" t="s">
        <v>45</v>
      </c>
      <c r="B51" s="37" t="s">
        <v>90</v>
      </c>
      <c r="C51" s="37"/>
      <c r="D51" s="37"/>
      <c r="E51" s="36" t="s">
        <v>47</v>
      </c>
      <c r="F51" s="36">
        <v>285</v>
      </c>
      <c r="G51" s="36">
        <v>195</v>
      </c>
      <c r="H51" s="36">
        <v>210</v>
      </c>
      <c r="I51" s="40" t="s">
        <v>153</v>
      </c>
      <c r="J51" s="40">
        <v>0.90090090090090091</v>
      </c>
      <c r="K51" s="66">
        <v>62</v>
      </c>
      <c r="L51" s="42">
        <v>20</v>
      </c>
      <c r="M51" s="58">
        <v>57.333333333333336</v>
      </c>
      <c r="N51" s="58">
        <v>51.651651651651655</v>
      </c>
      <c r="O51" s="36">
        <v>2</v>
      </c>
    </row>
    <row r="52" spans="1:15" ht="18" x14ac:dyDescent="0.35">
      <c r="A52" s="37" t="s">
        <v>150</v>
      </c>
      <c r="B52" s="37"/>
      <c r="C52" s="37"/>
      <c r="D52" s="37"/>
      <c r="E52" s="36" t="s">
        <v>129</v>
      </c>
      <c r="F52" s="36"/>
      <c r="G52" s="36">
        <v>222</v>
      </c>
      <c r="H52" s="36">
        <v>237</v>
      </c>
      <c r="I52" s="40" t="s">
        <v>153</v>
      </c>
      <c r="J52" s="40">
        <v>0.87950747581354438</v>
      </c>
      <c r="K52" s="66"/>
      <c r="L52" s="42"/>
      <c r="M52" s="58" t="s">
        <v>93</v>
      </c>
      <c r="N52" s="58" t="s">
        <v>93</v>
      </c>
      <c r="O52" s="36" t="s">
        <v>93</v>
      </c>
    </row>
    <row r="53" spans="1:15" ht="18" x14ac:dyDescent="0.35">
      <c r="A53" s="56" t="s">
        <v>148</v>
      </c>
      <c r="B53" s="67"/>
      <c r="C53" s="67"/>
      <c r="D53" s="67"/>
      <c r="E53" s="68"/>
      <c r="F53" s="68"/>
      <c r="G53" s="68"/>
      <c r="H53" s="68"/>
      <c r="I53" s="69"/>
      <c r="J53" s="69"/>
      <c r="K53" s="70"/>
      <c r="L53" s="71"/>
      <c r="M53" s="72"/>
      <c r="N53" s="72"/>
      <c r="O53" s="68"/>
    </row>
    <row r="54" spans="1:15" ht="25.8" x14ac:dyDescent="0.5">
      <c r="A54" s="33" t="s">
        <v>106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 t="s">
        <v>166</v>
      </c>
      <c r="N54" s="33"/>
      <c r="O54" s="33"/>
    </row>
    <row r="55" spans="1:15" ht="25.8" x14ac:dyDescent="0.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</sheetData>
  <mergeCells count="14">
    <mergeCell ref="G17:H17"/>
    <mergeCell ref="I17:J17"/>
    <mergeCell ref="K17:L17"/>
    <mergeCell ref="A1:O1"/>
    <mergeCell ref="A2:O2"/>
    <mergeCell ref="G3:H3"/>
    <mergeCell ref="I3:J3"/>
    <mergeCell ref="K3:L3"/>
    <mergeCell ref="G32:H32"/>
    <mergeCell ref="I32:J32"/>
    <mergeCell ref="K32:L32"/>
    <mergeCell ref="G44:H44"/>
    <mergeCell ref="I44:J44"/>
    <mergeCell ref="K44:L44"/>
  </mergeCells>
  <printOptions horizontalCentered="1" verticalCentered="1"/>
  <pageMargins left="0.7" right="0.7" top="0.75" bottom="0.75" header="0.3" footer="0.3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Normal="100" workbookViewId="0">
      <selection sqref="A1:O1"/>
    </sheetView>
  </sheetViews>
  <sheetFormatPr defaultRowHeight="14.4" x14ac:dyDescent="0.3"/>
  <cols>
    <col min="1" max="1" width="18.44140625" bestFit="1" customWidth="1"/>
    <col min="2" max="2" width="19.33203125" customWidth="1"/>
    <col min="3" max="3" width="11.33203125" customWidth="1"/>
    <col min="4" max="4" width="8" customWidth="1"/>
    <col min="5" max="5" width="18.44140625" customWidth="1"/>
    <col min="6" max="6" width="10.5546875" customWidth="1"/>
    <col min="7" max="7" width="8.6640625" customWidth="1"/>
    <col min="8" max="8" width="10.6640625" customWidth="1"/>
    <col min="9" max="9" width="9.109375" bestFit="1" customWidth="1"/>
    <col min="10" max="10" width="10.6640625" customWidth="1"/>
    <col min="11" max="12" width="8.6640625" customWidth="1"/>
    <col min="13" max="14" width="9.109375" customWidth="1"/>
    <col min="15" max="15" width="8.6640625" customWidth="1"/>
    <col min="17" max="17" width="8.88671875" customWidth="1"/>
  </cols>
  <sheetData>
    <row r="1" spans="1:19" ht="31.2" x14ac:dyDescent="0.6">
      <c r="A1" s="76" t="s">
        <v>159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9" s="22" customFormat="1" ht="18" x14ac:dyDescent="0.35">
      <c r="A2" s="77" t="s">
        <v>168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/>
      <c r="Q2"/>
      <c r="R2"/>
      <c r="S2"/>
    </row>
    <row r="3" spans="1:19" s="22" customFormat="1" ht="18" x14ac:dyDescent="0.35">
      <c r="A3" s="2"/>
      <c r="B3" s="2"/>
      <c r="C3" s="20"/>
      <c r="D3" s="20"/>
      <c r="E3" s="20"/>
      <c r="F3" s="20"/>
      <c r="G3" s="75" t="s">
        <v>2</v>
      </c>
      <c r="H3" s="75"/>
      <c r="I3" s="75" t="s">
        <v>3</v>
      </c>
      <c r="J3" s="75"/>
      <c r="K3" s="75" t="s">
        <v>4</v>
      </c>
      <c r="L3" s="75"/>
      <c r="M3" s="73" t="s">
        <v>56</v>
      </c>
      <c r="N3" s="73" t="s">
        <v>57</v>
      </c>
      <c r="O3" s="20"/>
      <c r="P3"/>
      <c r="Q3"/>
      <c r="R3"/>
      <c r="S3"/>
    </row>
    <row r="4" spans="1:19" s="22" customFormat="1" ht="18" x14ac:dyDescent="0.35">
      <c r="A4" s="3" t="s">
        <v>0</v>
      </c>
      <c r="B4" s="3" t="s">
        <v>62</v>
      </c>
      <c r="C4" s="73" t="s">
        <v>17</v>
      </c>
      <c r="D4" s="73" t="s">
        <v>50</v>
      </c>
      <c r="E4" s="73" t="s">
        <v>1</v>
      </c>
      <c r="F4" s="73" t="s">
        <v>27</v>
      </c>
      <c r="G4" s="73" t="s">
        <v>8</v>
      </c>
      <c r="H4" s="73" t="s">
        <v>9</v>
      </c>
      <c r="I4" s="73" t="s">
        <v>8</v>
      </c>
      <c r="J4" s="73" t="s">
        <v>9</v>
      </c>
      <c r="K4" s="73" t="s">
        <v>10</v>
      </c>
      <c r="L4" s="73" t="s">
        <v>11</v>
      </c>
      <c r="M4" s="73" t="s">
        <v>5</v>
      </c>
      <c r="N4" s="73" t="s">
        <v>6</v>
      </c>
      <c r="O4" s="73" t="s">
        <v>7</v>
      </c>
      <c r="P4"/>
      <c r="Q4"/>
      <c r="R4"/>
      <c r="S4"/>
    </row>
    <row r="5" spans="1:19" s="22" customFormat="1" ht="20.100000000000001" customHeight="1" x14ac:dyDescent="0.35">
      <c r="A5" s="37" t="s">
        <v>12</v>
      </c>
      <c r="B5" s="37" t="s">
        <v>63</v>
      </c>
      <c r="C5" s="37"/>
      <c r="D5" s="37"/>
      <c r="E5" s="36" t="s">
        <v>16</v>
      </c>
      <c r="F5" s="36">
        <v>2792</v>
      </c>
      <c r="G5" s="36">
        <v>170</v>
      </c>
      <c r="H5" s="36">
        <v>185</v>
      </c>
      <c r="I5" s="40">
        <v>0.93457943925233644</v>
      </c>
      <c r="J5" s="40" t="s">
        <v>153</v>
      </c>
      <c r="K5" s="66">
        <v>73</v>
      </c>
      <c r="L5" s="42">
        <v>0</v>
      </c>
      <c r="M5" s="58">
        <v>73</v>
      </c>
      <c r="N5" s="58">
        <v>68.224299065420567</v>
      </c>
      <c r="O5" s="36">
        <v>2</v>
      </c>
      <c r="P5"/>
      <c r="Q5"/>
      <c r="R5"/>
      <c r="S5"/>
    </row>
    <row r="6" spans="1:19" s="22" customFormat="1" ht="20.100000000000001" customHeight="1" x14ac:dyDescent="0.35">
      <c r="A6" s="37" t="s">
        <v>14</v>
      </c>
      <c r="B6" s="37" t="s">
        <v>64</v>
      </c>
      <c r="C6" s="37"/>
      <c r="D6" s="37"/>
      <c r="E6" s="36" t="s">
        <v>16</v>
      </c>
      <c r="F6" s="36">
        <v>1024</v>
      </c>
      <c r="G6" s="36">
        <v>170</v>
      </c>
      <c r="H6" s="36">
        <v>185</v>
      </c>
      <c r="I6" s="40">
        <v>0.93457943925233644</v>
      </c>
      <c r="J6" s="40" t="s">
        <v>153</v>
      </c>
      <c r="K6" s="66"/>
      <c r="L6" s="42"/>
      <c r="M6" s="58" t="s">
        <v>93</v>
      </c>
      <c r="N6" s="58" t="s">
        <v>93</v>
      </c>
      <c r="O6" s="36" t="s">
        <v>93</v>
      </c>
      <c r="P6"/>
      <c r="Q6"/>
      <c r="R6"/>
      <c r="S6"/>
    </row>
    <row r="7" spans="1:19" s="22" customFormat="1" ht="20.100000000000001" customHeight="1" x14ac:dyDescent="0.35">
      <c r="A7" s="37" t="s">
        <v>15</v>
      </c>
      <c r="B7" s="37" t="s">
        <v>65</v>
      </c>
      <c r="C7" s="37"/>
      <c r="D7" s="37"/>
      <c r="E7" s="36" t="s">
        <v>16</v>
      </c>
      <c r="F7" s="36">
        <v>1742</v>
      </c>
      <c r="G7" s="36">
        <v>170</v>
      </c>
      <c r="H7" s="36">
        <v>185</v>
      </c>
      <c r="I7" s="40">
        <v>0.93457943925233644</v>
      </c>
      <c r="J7" s="40" t="s">
        <v>153</v>
      </c>
      <c r="K7" s="66">
        <v>71</v>
      </c>
      <c r="L7" s="42">
        <v>0</v>
      </c>
      <c r="M7" s="58">
        <v>71</v>
      </c>
      <c r="N7" s="58">
        <v>66.355140186915889</v>
      </c>
      <c r="O7" s="36">
        <v>1</v>
      </c>
      <c r="P7"/>
      <c r="Q7"/>
      <c r="R7"/>
      <c r="S7"/>
    </row>
    <row r="8" spans="1:19" s="22" customFormat="1" ht="20.100000000000001" customHeight="1" x14ac:dyDescent="0.35">
      <c r="A8" s="37" t="s">
        <v>13</v>
      </c>
      <c r="B8" s="37" t="s">
        <v>66</v>
      </c>
      <c r="C8" s="37"/>
      <c r="D8" s="37"/>
      <c r="E8" s="36" t="s">
        <v>16</v>
      </c>
      <c r="F8" s="36">
        <v>3511</v>
      </c>
      <c r="G8" s="36">
        <v>170</v>
      </c>
      <c r="H8" s="36">
        <v>185</v>
      </c>
      <c r="I8" s="40">
        <v>0.93457943925233644</v>
      </c>
      <c r="J8" s="40" t="s">
        <v>153</v>
      </c>
      <c r="K8" s="66"/>
      <c r="L8" s="42"/>
      <c r="M8" s="58" t="s">
        <v>93</v>
      </c>
      <c r="N8" s="58" t="s">
        <v>93</v>
      </c>
      <c r="O8" s="36" t="s">
        <v>156</v>
      </c>
      <c r="P8"/>
      <c r="Q8"/>
      <c r="R8"/>
      <c r="S8"/>
    </row>
    <row r="9" spans="1:19" s="22" customFormat="1" ht="20.100000000000001" customHeight="1" x14ac:dyDescent="0.35">
      <c r="A9" s="37" t="s">
        <v>60</v>
      </c>
      <c r="B9" s="37" t="s">
        <v>67</v>
      </c>
      <c r="C9" s="37"/>
      <c r="D9" s="37"/>
      <c r="E9" s="36" t="s">
        <v>16</v>
      </c>
      <c r="F9" s="36">
        <v>1248</v>
      </c>
      <c r="G9" s="36">
        <v>170</v>
      </c>
      <c r="H9" s="36">
        <v>185</v>
      </c>
      <c r="I9" s="40">
        <v>0.93457943925233644</v>
      </c>
      <c r="J9" s="40" t="s">
        <v>153</v>
      </c>
      <c r="K9" s="66"/>
      <c r="L9" s="42"/>
      <c r="M9" s="58"/>
      <c r="N9" s="58"/>
      <c r="O9" s="36"/>
      <c r="P9"/>
      <c r="Q9"/>
      <c r="R9"/>
      <c r="S9"/>
    </row>
    <row r="10" spans="1:19" s="22" customFormat="1" ht="20.100000000000001" customHeight="1" x14ac:dyDescent="0.35">
      <c r="A10" s="37" t="s">
        <v>91</v>
      </c>
      <c r="B10" s="37" t="s">
        <v>93</v>
      </c>
      <c r="C10" s="37"/>
      <c r="D10" s="37"/>
      <c r="E10" s="36" t="s">
        <v>92</v>
      </c>
      <c r="F10" s="36">
        <v>119</v>
      </c>
      <c r="G10" s="36">
        <v>107</v>
      </c>
      <c r="H10" s="36">
        <v>122</v>
      </c>
      <c r="I10" s="40" t="s">
        <v>153</v>
      </c>
      <c r="J10" s="40">
        <v>0.97847358121330719</v>
      </c>
      <c r="K10" s="66"/>
      <c r="L10" s="42"/>
      <c r="M10" s="58" t="s">
        <v>93</v>
      </c>
      <c r="N10" s="58" t="s">
        <v>93</v>
      </c>
      <c r="O10" s="36" t="s">
        <v>93</v>
      </c>
      <c r="P10"/>
      <c r="Q10"/>
      <c r="R10"/>
      <c r="S10"/>
    </row>
    <row r="11" spans="1:19" s="22" customFormat="1" ht="20.100000000000001" customHeight="1" x14ac:dyDescent="0.35">
      <c r="A11" s="37" t="s">
        <v>20</v>
      </c>
      <c r="B11" s="37" t="s">
        <v>141</v>
      </c>
      <c r="C11" s="37"/>
      <c r="D11" s="37"/>
      <c r="E11" s="36" t="s">
        <v>25</v>
      </c>
      <c r="F11" s="36">
        <v>212</v>
      </c>
      <c r="G11" s="36">
        <v>220</v>
      </c>
      <c r="H11" s="36">
        <v>235</v>
      </c>
      <c r="I11" s="40" t="s">
        <v>153</v>
      </c>
      <c r="J11" s="40">
        <v>0.88105726872246692</v>
      </c>
      <c r="K11" s="66"/>
      <c r="L11" s="42"/>
      <c r="M11" s="58" t="s">
        <v>93</v>
      </c>
      <c r="N11" s="58" t="s">
        <v>93</v>
      </c>
      <c r="O11" s="36" t="s">
        <v>93</v>
      </c>
      <c r="P11"/>
      <c r="Q11"/>
      <c r="R11"/>
      <c r="S11"/>
    </row>
    <row r="12" spans="1:19" s="22" customFormat="1" hidden="1" x14ac:dyDescent="0.3">
      <c r="P12"/>
      <c r="Q12"/>
      <c r="R12"/>
      <c r="S12"/>
    </row>
    <row r="13" spans="1:19" s="22" customFormat="1" hidden="1" x14ac:dyDescent="0.3">
      <c r="P13"/>
      <c r="Q13"/>
      <c r="R13"/>
      <c r="S13"/>
    </row>
    <row r="14" spans="1:19" s="22" customFormat="1" hidden="1" x14ac:dyDescent="0.3">
      <c r="P14"/>
      <c r="Q14"/>
      <c r="R14"/>
      <c r="S14"/>
    </row>
    <row r="15" spans="1:19" ht="25.8" x14ac:dyDescent="0.5">
      <c r="A15" s="33" t="s">
        <v>103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 t="s">
        <v>167</v>
      </c>
      <c r="N15" s="33"/>
      <c r="O15" s="33"/>
    </row>
    <row r="16" spans="1:19" ht="25.8" x14ac:dyDescent="0.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</row>
    <row r="17" spans="1:15" ht="18" x14ac:dyDescent="0.35">
      <c r="A17" s="2"/>
      <c r="B17" s="2"/>
      <c r="C17" s="20"/>
      <c r="D17" s="20"/>
      <c r="E17" s="20"/>
      <c r="F17" s="20"/>
      <c r="G17" s="75" t="s">
        <v>2</v>
      </c>
      <c r="H17" s="75"/>
      <c r="I17" s="75" t="s">
        <v>3</v>
      </c>
      <c r="J17" s="75"/>
      <c r="K17" s="75" t="s">
        <v>4</v>
      </c>
      <c r="L17" s="75"/>
      <c r="M17" s="73" t="s">
        <v>56</v>
      </c>
      <c r="N17" s="73" t="s">
        <v>57</v>
      </c>
      <c r="O17" s="20"/>
    </row>
    <row r="18" spans="1:15" ht="18" x14ac:dyDescent="0.35">
      <c r="A18" s="3" t="s">
        <v>0</v>
      </c>
      <c r="B18" s="3" t="s">
        <v>62</v>
      </c>
      <c r="C18" s="73" t="s">
        <v>17</v>
      </c>
      <c r="D18" s="73" t="s">
        <v>50</v>
      </c>
      <c r="E18" s="73" t="s">
        <v>1</v>
      </c>
      <c r="F18" s="73" t="s">
        <v>27</v>
      </c>
      <c r="G18" s="73" t="s">
        <v>8</v>
      </c>
      <c r="H18" s="73" t="s">
        <v>9</v>
      </c>
      <c r="I18" s="73" t="s">
        <v>8</v>
      </c>
      <c r="J18" s="73" t="s">
        <v>9</v>
      </c>
      <c r="K18" s="73" t="s">
        <v>10</v>
      </c>
      <c r="L18" s="73" t="s">
        <v>11</v>
      </c>
      <c r="M18" s="73" t="s">
        <v>5</v>
      </c>
      <c r="N18" s="73" t="s">
        <v>6</v>
      </c>
      <c r="O18" s="73" t="s">
        <v>7</v>
      </c>
    </row>
    <row r="19" spans="1:15" ht="18" x14ac:dyDescent="0.35">
      <c r="A19" s="37" t="s">
        <v>140</v>
      </c>
      <c r="B19" s="37" t="s">
        <v>142</v>
      </c>
      <c r="C19" s="37"/>
      <c r="D19" s="37"/>
      <c r="E19" s="36" t="s">
        <v>128</v>
      </c>
      <c r="F19" s="36">
        <v>826</v>
      </c>
      <c r="G19" s="36">
        <v>177</v>
      </c>
      <c r="H19" s="36">
        <v>192</v>
      </c>
      <c r="I19" s="40">
        <v>0.92850510677808729</v>
      </c>
      <c r="J19" s="40" t="s">
        <v>153</v>
      </c>
      <c r="K19" s="66">
        <v>76</v>
      </c>
      <c r="L19" s="42">
        <v>16</v>
      </c>
      <c r="M19" s="58">
        <v>76.266666666666666</v>
      </c>
      <c r="N19" s="58">
        <v>70.813989476942126</v>
      </c>
      <c r="O19" s="36">
        <v>1</v>
      </c>
    </row>
    <row r="20" spans="1:15" ht="18" x14ac:dyDescent="0.35">
      <c r="A20" s="37" t="s">
        <v>18</v>
      </c>
      <c r="B20" s="37" t="s">
        <v>70</v>
      </c>
      <c r="C20" s="37"/>
      <c r="D20" s="37"/>
      <c r="E20" s="36" t="s">
        <v>23</v>
      </c>
      <c r="F20" s="36">
        <v>75</v>
      </c>
      <c r="G20" s="36">
        <v>208</v>
      </c>
      <c r="H20" s="36">
        <v>223</v>
      </c>
      <c r="I20" s="40">
        <v>0.90252707581227432</v>
      </c>
      <c r="J20" s="40" t="s">
        <v>153</v>
      </c>
      <c r="K20" s="66">
        <v>80</v>
      </c>
      <c r="L20" s="42">
        <v>7</v>
      </c>
      <c r="M20" s="58">
        <v>80.11666666666666</v>
      </c>
      <c r="N20" s="58">
        <v>72.307460890493374</v>
      </c>
      <c r="O20" s="36">
        <v>3</v>
      </c>
    </row>
    <row r="21" spans="1:15" ht="18" x14ac:dyDescent="0.35">
      <c r="A21" s="37" t="s">
        <v>29</v>
      </c>
      <c r="B21" s="37" t="s">
        <v>73</v>
      </c>
      <c r="C21" s="37"/>
      <c r="D21" s="37"/>
      <c r="E21" s="36" t="s">
        <v>30</v>
      </c>
      <c r="F21" s="36">
        <v>1183</v>
      </c>
      <c r="G21" s="36">
        <v>215</v>
      </c>
      <c r="H21" s="36">
        <v>230</v>
      </c>
      <c r="I21" s="40">
        <v>0.89686098654708524</v>
      </c>
      <c r="J21" s="40" t="s">
        <v>153</v>
      </c>
      <c r="K21" s="66">
        <v>82</v>
      </c>
      <c r="L21" s="42">
        <v>48</v>
      </c>
      <c r="M21" s="58">
        <v>82.8</v>
      </c>
      <c r="N21" s="58">
        <v>74.260089686098652</v>
      </c>
      <c r="O21" s="36">
        <v>4</v>
      </c>
    </row>
    <row r="22" spans="1:15" ht="18" x14ac:dyDescent="0.35">
      <c r="A22" s="37" t="s">
        <v>118</v>
      </c>
      <c r="B22" s="37" t="s">
        <v>120</v>
      </c>
      <c r="C22" s="37"/>
      <c r="D22" s="37"/>
      <c r="E22" s="36" t="s">
        <v>119</v>
      </c>
      <c r="F22" s="36">
        <v>14755</v>
      </c>
      <c r="G22" s="36">
        <v>218</v>
      </c>
      <c r="H22" s="36">
        <v>233</v>
      </c>
      <c r="I22" s="40">
        <v>0.89445438282647582</v>
      </c>
      <c r="J22" s="40" t="s">
        <v>153</v>
      </c>
      <c r="K22" s="66"/>
      <c r="L22" s="42"/>
      <c r="M22" s="58" t="s">
        <v>93</v>
      </c>
      <c r="N22" s="58" t="s">
        <v>93</v>
      </c>
      <c r="O22" s="36" t="s">
        <v>93</v>
      </c>
    </row>
    <row r="23" spans="1:15" ht="18" x14ac:dyDescent="0.35">
      <c r="A23" s="37" t="s">
        <v>19</v>
      </c>
      <c r="B23" s="37" t="s">
        <v>116</v>
      </c>
      <c r="C23" s="37"/>
      <c r="D23" s="37"/>
      <c r="E23" s="36" t="s">
        <v>95</v>
      </c>
      <c r="F23" s="36">
        <v>13991</v>
      </c>
      <c r="G23" s="36">
        <v>218</v>
      </c>
      <c r="H23" s="36">
        <v>233</v>
      </c>
      <c r="I23" s="40">
        <v>0.89445438282647582</v>
      </c>
      <c r="J23" s="40" t="s">
        <v>153</v>
      </c>
      <c r="K23" s="66">
        <v>87</v>
      </c>
      <c r="L23" s="42">
        <v>45</v>
      </c>
      <c r="M23" s="58">
        <v>87.75</v>
      </c>
      <c r="N23" s="58">
        <v>78.488372093023258</v>
      </c>
      <c r="O23" s="36">
        <v>6</v>
      </c>
    </row>
    <row r="24" spans="1:15" ht="18" x14ac:dyDescent="0.35">
      <c r="A24" s="37" t="s">
        <v>94</v>
      </c>
      <c r="B24" s="37" t="s">
        <v>117</v>
      </c>
      <c r="C24" s="37"/>
      <c r="D24" s="37"/>
      <c r="E24" s="36" t="s">
        <v>95</v>
      </c>
      <c r="F24" s="36">
        <v>556</v>
      </c>
      <c r="G24" s="36">
        <v>218</v>
      </c>
      <c r="H24" s="36">
        <v>233</v>
      </c>
      <c r="I24" s="40">
        <v>0.89445438282647582</v>
      </c>
      <c r="J24" s="40" t="s">
        <v>153</v>
      </c>
      <c r="K24" s="66">
        <v>84</v>
      </c>
      <c r="L24" s="42">
        <v>8</v>
      </c>
      <c r="M24" s="58">
        <v>84.13333333333334</v>
      </c>
      <c r="N24" s="58">
        <v>75.253428741800832</v>
      </c>
      <c r="O24" s="36">
        <v>5</v>
      </c>
    </row>
    <row r="25" spans="1:15" ht="18" x14ac:dyDescent="0.35">
      <c r="A25" s="37" t="s">
        <v>143</v>
      </c>
      <c r="B25" s="37" t="s">
        <v>144</v>
      </c>
      <c r="C25" s="37"/>
      <c r="D25" s="37"/>
      <c r="E25" s="36" t="s">
        <v>25</v>
      </c>
      <c r="F25" s="36">
        <v>215</v>
      </c>
      <c r="G25" s="36">
        <v>220</v>
      </c>
      <c r="H25" s="36">
        <v>235</v>
      </c>
      <c r="I25" s="40" t="s">
        <v>153</v>
      </c>
      <c r="J25" s="40">
        <v>0.88105726872246692</v>
      </c>
      <c r="K25" s="66"/>
      <c r="L25" s="42"/>
      <c r="M25" s="58" t="s">
        <v>93</v>
      </c>
      <c r="N25" s="58" t="s">
        <v>93</v>
      </c>
      <c r="O25" s="36" t="s">
        <v>93</v>
      </c>
    </row>
    <row r="26" spans="1:15" ht="18" x14ac:dyDescent="0.35">
      <c r="A26" s="37" t="s">
        <v>114</v>
      </c>
      <c r="B26" s="37" t="s">
        <v>115</v>
      </c>
      <c r="C26" s="37"/>
      <c r="D26" s="37"/>
      <c r="E26" s="36" t="s">
        <v>25</v>
      </c>
      <c r="F26" s="36">
        <v>330</v>
      </c>
      <c r="G26" s="36">
        <v>220</v>
      </c>
      <c r="H26" s="36">
        <v>235</v>
      </c>
      <c r="I26" s="40" t="s">
        <v>153</v>
      </c>
      <c r="J26" s="40">
        <v>0.88105726872246692</v>
      </c>
      <c r="K26" s="66">
        <v>80</v>
      </c>
      <c r="L26" s="42">
        <v>30</v>
      </c>
      <c r="M26" s="58">
        <v>80.5</v>
      </c>
      <c r="N26" s="58">
        <v>70.925110132158594</v>
      </c>
      <c r="O26" s="36">
        <v>2</v>
      </c>
    </row>
    <row r="27" spans="1:15" ht="18" x14ac:dyDescent="0.35">
      <c r="A27" s="37" t="s">
        <v>100</v>
      </c>
      <c r="B27" s="37" t="s">
        <v>101</v>
      </c>
      <c r="C27" s="37"/>
      <c r="D27" s="37"/>
      <c r="E27" s="36" t="s">
        <v>102</v>
      </c>
      <c r="F27" s="36"/>
      <c r="G27" s="36">
        <v>221</v>
      </c>
      <c r="H27" s="36">
        <v>236</v>
      </c>
      <c r="I27" s="40" t="s">
        <v>153</v>
      </c>
      <c r="J27" s="40">
        <v>0.88028169014084512</v>
      </c>
      <c r="K27" s="66"/>
      <c r="L27" s="42"/>
      <c r="M27" s="58" t="s">
        <v>93</v>
      </c>
      <c r="N27" s="58" t="s">
        <v>93</v>
      </c>
      <c r="O27" s="36" t="s">
        <v>93</v>
      </c>
    </row>
    <row r="28" spans="1:15" ht="18" x14ac:dyDescent="0.35">
      <c r="A28" s="37" t="s">
        <v>21</v>
      </c>
      <c r="B28" s="37" t="s">
        <v>71</v>
      </c>
      <c r="C28" s="37"/>
      <c r="D28" s="37"/>
      <c r="E28" s="36" t="s">
        <v>26</v>
      </c>
      <c r="F28" s="36">
        <v>6</v>
      </c>
      <c r="G28" s="36">
        <v>223</v>
      </c>
      <c r="H28" s="36">
        <v>238</v>
      </c>
      <c r="I28" s="40" t="s">
        <v>153</v>
      </c>
      <c r="J28" s="40">
        <v>0.87873462214411246</v>
      </c>
      <c r="K28" s="66"/>
      <c r="L28" s="42"/>
      <c r="M28" s="58" t="s">
        <v>93</v>
      </c>
      <c r="N28" s="58" t="s">
        <v>93</v>
      </c>
      <c r="O28" s="36" t="s">
        <v>93</v>
      </c>
    </row>
    <row r="29" spans="1:15" ht="18" x14ac:dyDescent="0.35">
      <c r="A29" s="37" t="s">
        <v>22</v>
      </c>
      <c r="B29" s="37" t="s">
        <v>72</v>
      </c>
      <c r="C29" s="37"/>
      <c r="D29" s="37"/>
      <c r="E29" s="36" t="s">
        <v>28</v>
      </c>
      <c r="F29" s="36">
        <v>1687</v>
      </c>
      <c r="G29" s="36">
        <v>224</v>
      </c>
      <c r="H29" s="36">
        <v>239</v>
      </c>
      <c r="I29" s="40">
        <v>0.88967971530249113</v>
      </c>
      <c r="J29" s="40" t="s">
        <v>153</v>
      </c>
      <c r="K29" s="66"/>
      <c r="L29" s="42"/>
      <c r="M29" s="58" t="s">
        <v>93</v>
      </c>
      <c r="N29" s="58" t="s">
        <v>93</v>
      </c>
      <c r="O29" s="36" t="s">
        <v>93</v>
      </c>
    </row>
    <row r="30" spans="1:15" ht="25.8" x14ac:dyDescent="0.5">
      <c r="A30" s="33" t="s">
        <v>104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 t="s">
        <v>167</v>
      </c>
      <c r="N30" s="33"/>
      <c r="O30" s="33"/>
    </row>
    <row r="31" spans="1:15" ht="25.8" x14ac:dyDescent="0.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8" x14ac:dyDescent="0.35">
      <c r="A32" s="2"/>
      <c r="B32" s="2"/>
      <c r="C32" s="20"/>
      <c r="D32" s="20"/>
      <c r="E32" s="20"/>
      <c r="F32" s="20"/>
      <c r="G32" s="75" t="s">
        <v>2</v>
      </c>
      <c r="H32" s="75"/>
      <c r="I32" s="75" t="s">
        <v>3</v>
      </c>
      <c r="J32" s="75"/>
      <c r="K32" s="75" t="s">
        <v>147</v>
      </c>
      <c r="L32" s="75"/>
      <c r="M32" s="73" t="s">
        <v>56</v>
      </c>
      <c r="N32" s="73" t="s">
        <v>57</v>
      </c>
      <c r="O32" s="20"/>
    </row>
    <row r="33" spans="1:15" ht="18" x14ac:dyDescent="0.35">
      <c r="A33" s="3" t="s">
        <v>0</v>
      </c>
      <c r="B33" s="3" t="s">
        <v>62</v>
      </c>
      <c r="C33" s="73" t="s">
        <v>17</v>
      </c>
      <c r="D33" s="73" t="s">
        <v>50</v>
      </c>
      <c r="E33" s="73" t="s">
        <v>1</v>
      </c>
      <c r="F33" s="73" t="s">
        <v>27</v>
      </c>
      <c r="G33" s="73" t="s">
        <v>8</v>
      </c>
      <c r="H33" s="73" t="s">
        <v>9</v>
      </c>
      <c r="I33" s="73" t="s">
        <v>8</v>
      </c>
      <c r="J33" s="73" t="s">
        <v>9</v>
      </c>
      <c r="K33" s="73" t="s">
        <v>10</v>
      </c>
      <c r="L33" s="73" t="s">
        <v>11</v>
      </c>
      <c r="M33" s="73" t="s">
        <v>5</v>
      </c>
      <c r="N33" s="73" t="s">
        <v>6</v>
      </c>
      <c r="O33" s="73" t="s">
        <v>7</v>
      </c>
    </row>
    <row r="34" spans="1:15" ht="18" x14ac:dyDescent="0.35">
      <c r="A34" s="37" t="s">
        <v>34</v>
      </c>
      <c r="B34" s="37" t="s">
        <v>79</v>
      </c>
      <c r="C34" s="37"/>
      <c r="D34" s="37"/>
      <c r="E34" s="36" t="s">
        <v>36</v>
      </c>
      <c r="F34" s="36">
        <v>1309</v>
      </c>
      <c r="G34" s="36">
        <v>239</v>
      </c>
      <c r="H34" s="36">
        <v>254</v>
      </c>
      <c r="I34" s="40">
        <v>0.87796312554872691</v>
      </c>
      <c r="J34" s="40" t="s">
        <v>153</v>
      </c>
      <c r="K34" s="66">
        <v>108</v>
      </c>
      <c r="L34" s="74">
        <v>43</v>
      </c>
      <c r="M34" s="58">
        <v>103.71666666666667</v>
      </c>
      <c r="N34" s="58">
        <v>91.059408838162128</v>
      </c>
      <c r="O34" s="36">
        <v>2</v>
      </c>
    </row>
    <row r="35" spans="1:15" ht="18" x14ac:dyDescent="0.35">
      <c r="A35" s="37" t="s">
        <v>33</v>
      </c>
      <c r="B35" s="37" t="s">
        <v>80</v>
      </c>
      <c r="C35" s="37"/>
      <c r="D35" s="37"/>
      <c r="E35" s="36" t="s">
        <v>37</v>
      </c>
      <c r="F35" s="36">
        <v>470</v>
      </c>
      <c r="G35" s="36">
        <v>240</v>
      </c>
      <c r="H35" s="36">
        <v>255</v>
      </c>
      <c r="I35" s="40" t="s">
        <v>153</v>
      </c>
      <c r="J35" s="40">
        <v>0.86580086580086579</v>
      </c>
      <c r="K35" s="66">
        <v>91</v>
      </c>
      <c r="L35" s="74">
        <v>2</v>
      </c>
      <c r="M35" s="58">
        <v>86.033333333333331</v>
      </c>
      <c r="N35" s="58">
        <v>74.487734487734485</v>
      </c>
      <c r="O35" s="36">
        <v>1</v>
      </c>
    </row>
    <row r="36" spans="1:15" ht="18" x14ac:dyDescent="0.35">
      <c r="A36" s="37" t="s">
        <v>31</v>
      </c>
      <c r="B36" s="37" t="s">
        <v>78</v>
      </c>
      <c r="C36" s="37"/>
      <c r="D36" s="37"/>
      <c r="E36" s="36" t="s">
        <v>35</v>
      </c>
      <c r="F36" s="36">
        <v>1256</v>
      </c>
      <c r="G36" s="36">
        <v>242</v>
      </c>
      <c r="H36" s="36">
        <v>257</v>
      </c>
      <c r="I36" s="40" t="s">
        <v>153</v>
      </c>
      <c r="J36" s="40">
        <v>0.86430423509075194</v>
      </c>
      <c r="K36" s="66"/>
      <c r="L36" s="74"/>
      <c r="M36" s="58" t="s">
        <v>93</v>
      </c>
      <c r="N36" s="58" t="s">
        <v>93</v>
      </c>
      <c r="O36" s="36" t="s">
        <v>93</v>
      </c>
    </row>
    <row r="37" spans="1:15" ht="18" x14ac:dyDescent="0.35">
      <c r="A37" s="37" t="s">
        <v>61</v>
      </c>
      <c r="B37" s="37" t="s">
        <v>81</v>
      </c>
      <c r="C37" s="37"/>
      <c r="D37" s="37"/>
      <c r="E37" s="36" t="s">
        <v>37</v>
      </c>
      <c r="F37" s="36"/>
      <c r="G37" s="36">
        <v>243</v>
      </c>
      <c r="H37" s="36">
        <v>258</v>
      </c>
      <c r="I37" s="40" t="s">
        <v>153</v>
      </c>
      <c r="J37" s="40">
        <v>0.86355785837651122</v>
      </c>
      <c r="K37" s="66"/>
      <c r="L37" s="74"/>
      <c r="M37" s="58" t="s">
        <v>93</v>
      </c>
      <c r="N37" s="58" t="s">
        <v>93</v>
      </c>
      <c r="O37" s="36" t="s">
        <v>93</v>
      </c>
    </row>
    <row r="38" spans="1:15" ht="18" x14ac:dyDescent="0.35">
      <c r="A38" s="37" t="s">
        <v>32</v>
      </c>
      <c r="B38" s="37" t="s">
        <v>77</v>
      </c>
      <c r="C38" s="37"/>
      <c r="D38" s="37"/>
      <c r="E38" s="36" t="s">
        <v>35</v>
      </c>
      <c r="F38" s="36">
        <v>686</v>
      </c>
      <c r="G38" s="36">
        <v>245</v>
      </c>
      <c r="H38" s="36">
        <v>260</v>
      </c>
      <c r="I38" s="40" t="s">
        <v>153</v>
      </c>
      <c r="J38" s="40">
        <v>0.86206896551724133</v>
      </c>
      <c r="K38" s="66"/>
      <c r="L38" s="74"/>
      <c r="M38" s="58" t="s">
        <v>93</v>
      </c>
      <c r="N38" s="58" t="s">
        <v>93</v>
      </c>
      <c r="O38" s="36" t="s">
        <v>93</v>
      </c>
    </row>
    <row r="39" spans="1:15" ht="18" x14ac:dyDescent="0.35">
      <c r="A39" s="37" t="s">
        <v>138</v>
      </c>
      <c r="B39" s="37" t="s">
        <v>139</v>
      </c>
      <c r="C39" s="37"/>
      <c r="D39" s="37"/>
      <c r="E39" s="36" t="s">
        <v>134</v>
      </c>
      <c r="F39" s="36"/>
      <c r="G39" s="36">
        <v>262</v>
      </c>
      <c r="H39" s="36">
        <v>277</v>
      </c>
      <c r="I39" s="40" t="s">
        <v>153</v>
      </c>
      <c r="J39" s="40">
        <v>0.84961767204757854</v>
      </c>
      <c r="K39" s="66"/>
      <c r="L39" s="74"/>
      <c r="M39" s="58" t="s">
        <v>93</v>
      </c>
      <c r="N39" s="58" t="s">
        <v>93</v>
      </c>
      <c r="O39" s="36" t="s">
        <v>93</v>
      </c>
    </row>
    <row r="40" spans="1:15" ht="16.5" customHeight="1" x14ac:dyDescent="0.35">
      <c r="A40" s="37" t="s">
        <v>145</v>
      </c>
      <c r="B40" s="37"/>
      <c r="C40" s="37"/>
      <c r="D40" s="37"/>
      <c r="E40" s="36" t="s">
        <v>146</v>
      </c>
      <c r="F40" s="36"/>
      <c r="G40" s="36">
        <v>271</v>
      </c>
      <c r="H40" s="36">
        <v>286</v>
      </c>
      <c r="I40" s="40" t="s">
        <v>153</v>
      </c>
      <c r="J40" s="40">
        <v>0.84317032040472173</v>
      </c>
      <c r="K40" s="66"/>
      <c r="L40" s="42"/>
      <c r="M40" s="58" t="s">
        <v>93</v>
      </c>
      <c r="N40" s="58" t="s">
        <v>93</v>
      </c>
      <c r="O40" s="36" t="s">
        <v>93</v>
      </c>
    </row>
    <row r="41" spans="1:15" ht="16.5" customHeight="1" x14ac:dyDescent="0.35">
      <c r="A41" s="56" t="s">
        <v>148</v>
      </c>
      <c r="B41" s="67"/>
      <c r="C41" s="67"/>
      <c r="D41" s="67"/>
      <c r="E41" s="68"/>
      <c r="F41" s="68"/>
      <c r="G41" s="68"/>
      <c r="H41" s="68"/>
      <c r="I41" s="69"/>
      <c r="J41" s="69"/>
      <c r="K41" s="70"/>
      <c r="L41" s="71"/>
      <c r="M41" s="72"/>
      <c r="N41" s="72"/>
      <c r="O41" s="68"/>
    </row>
    <row r="42" spans="1:15" ht="25.8" x14ac:dyDescent="0.5">
      <c r="A42" s="33" t="s">
        <v>105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 t="s">
        <v>167</v>
      </c>
      <c r="N42" s="33"/>
      <c r="O42" s="33"/>
    </row>
    <row r="43" spans="1:15" ht="25.8" x14ac:dyDescent="0.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18" x14ac:dyDescent="0.35">
      <c r="A44" s="2"/>
      <c r="B44" s="2"/>
      <c r="C44" s="20"/>
      <c r="D44" s="20"/>
      <c r="E44" s="20"/>
      <c r="F44" s="20"/>
      <c r="G44" s="75" t="s">
        <v>2</v>
      </c>
      <c r="H44" s="75"/>
      <c r="I44" s="75" t="s">
        <v>3</v>
      </c>
      <c r="J44" s="75"/>
      <c r="K44" s="75" t="s">
        <v>147</v>
      </c>
      <c r="L44" s="75"/>
      <c r="M44" s="73" t="s">
        <v>56</v>
      </c>
      <c r="N44" s="73" t="s">
        <v>57</v>
      </c>
      <c r="O44" s="20"/>
    </row>
    <row r="45" spans="1:15" ht="18" x14ac:dyDescent="0.35">
      <c r="A45" s="3" t="s">
        <v>0</v>
      </c>
      <c r="B45" s="3" t="s">
        <v>62</v>
      </c>
      <c r="C45" s="73" t="s">
        <v>17</v>
      </c>
      <c r="D45" s="73" t="s">
        <v>50</v>
      </c>
      <c r="E45" s="73" t="s">
        <v>1</v>
      </c>
      <c r="F45" s="73" t="s">
        <v>27</v>
      </c>
      <c r="G45" s="73" t="s">
        <v>8</v>
      </c>
      <c r="H45" s="73" t="s">
        <v>9</v>
      </c>
      <c r="I45" s="73" t="s">
        <v>8</v>
      </c>
      <c r="J45" s="73" t="s">
        <v>9</v>
      </c>
      <c r="K45" s="73" t="s">
        <v>10</v>
      </c>
      <c r="L45" s="73" t="s">
        <v>11</v>
      </c>
      <c r="M45" s="73" t="s">
        <v>5</v>
      </c>
      <c r="N45" s="73" t="s">
        <v>6</v>
      </c>
      <c r="O45" s="73" t="s">
        <v>7</v>
      </c>
    </row>
    <row r="46" spans="1:15" ht="18" x14ac:dyDescent="0.35">
      <c r="A46" s="37" t="s">
        <v>38</v>
      </c>
      <c r="B46" s="37" t="s">
        <v>82</v>
      </c>
      <c r="C46" s="37"/>
      <c r="D46" s="37"/>
      <c r="E46" s="36" t="s">
        <v>39</v>
      </c>
      <c r="F46" s="36">
        <v>485</v>
      </c>
      <c r="G46" s="36">
        <v>168</v>
      </c>
      <c r="H46" s="36">
        <v>183</v>
      </c>
      <c r="I46" s="40" t="s">
        <v>153</v>
      </c>
      <c r="J46" s="40">
        <v>0.92336103416435822</v>
      </c>
      <c r="K46" s="66">
        <v>88</v>
      </c>
      <c r="L46" s="42">
        <v>17</v>
      </c>
      <c r="M46" s="58">
        <v>83.283333333333331</v>
      </c>
      <c r="N46" s="58">
        <v>76.900584795321635</v>
      </c>
      <c r="O46" s="36">
        <v>1</v>
      </c>
    </row>
    <row r="47" spans="1:15" ht="18" x14ac:dyDescent="0.35">
      <c r="A47" s="37" t="s">
        <v>40</v>
      </c>
      <c r="B47" s="37" t="s">
        <v>88</v>
      </c>
      <c r="C47" s="37"/>
      <c r="D47" s="37"/>
      <c r="E47" s="36" t="s">
        <v>89</v>
      </c>
      <c r="F47" s="36">
        <v>303</v>
      </c>
      <c r="G47" s="36">
        <v>183</v>
      </c>
      <c r="H47" s="36">
        <v>198</v>
      </c>
      <c r="I47" s="40" t="s">
        <v>153</v>
      </c>
      <c r="J47" s="40">
        <v>0.91074681238615662</v>
      </c>
      <c r="K47" s="66"/>
      <c r="L47" s="42"/>
      <c r="M47" s="58" t="s">
        <v>93</v>
      </c>
      <c r="N47" s="58" t="s">
        <v>93</v>
      </c>
      <c r="O47" s="36" t="s">
        <v>93</v>
      </c>
    </row>
    <row r="48" spans="1:15" ht="18" x14ac:dyDescent="0.35">
      <c r="A48" s="37" t="s">
        <v>43</v>
      </c>
      <c r="B48" s="37" t="s">
        <v>83</v>
      </c>
      <c r="C48" s="37"/>
      <c r="D48" s="37"/>
      <c r="E48" s="36" t="s">
        <v>44</v>
      </c>
      <c r="F48" s="36">
        <v>97</v>
      </c>
      <c r="G48" s="36">
        <v>186</v>
      </c>
      <c r="H48" s="36">
        <v>201</v>
      </c>
      <c r="I48" s="40" t="s">
        <v>153</v>
      </c>
      <c r="J48" s="40">
        <v>0.90826521344232514</v>
      </c>
      <c r="K48" s="66"/>
      <c r="L48" s="42"/>
      <c r="M48" s="58" t="s">
        <v>93</v>
      </c>
      <c r="N48" s="58" t="s">
        <v>93</v>
      </c>
      <c r="O48" s="36" t="s">
        <v>93</v>
      </c>
    </row>
    <row r="49" spans="1:15" ht="18" x14ac:dyDescent="0.35">
      <c r="A49" s="37" t="s">
        <v>41</v>
      </c>
      <c r="B49" s="37" t="s">
        <v>85</v>
      </c>
      <c r="C49" s="37"/>
      <c r="D49" s="37"/>
      <c r="E49" s="36" t="s">
        <v>42</v>
      </c>
      <c r="F49" s="36">
        <v>505</v>
      </c>
      <c r="G49" s="36">
        <v>188</v>
      </c>
      <c r="H49" s="36">
        <v>203</v>
      </c>
      <c r="I49" s="40" t="s">
        <v>153</v>
      </c>
      <c r="J49" s="40">
        <v>0.90661831368993651</v>
      </c>
      <c r="K49" s="66">
        <v>97</v>
      </c>
      <c r="L49" s="42">
        <v>29</v>
      </c>
      <c r="M49" s="58">
        <v>92.483333333333334</v>
      </c>
      <c r="N49" s="58">
        <v>83.84708371109096</v>
      </c>
      <c r="O49" s="36">
        <v>2</v>
      </c>
    </row>
    <row r="50" spans="1:15" ht="18" x14ac:dyDescent="0.35">
      <c r="A50" s="37" t="s">
        <v>46</v>
      </c>
      <c r="B50" s="37" t="s">
        <v>84</v>
      </c>
      <c r="C50" s="37"/>
      <c r="D50" s="37"/>
      <c r="E50" s="36" t="s">
        <v>47</v>
      </c>
      <c r="F50" s="36">
        <v>144</v>
      </c>
      <c r="G50" s="36">
        <v>195</v>
      </c>
      <c r="H50" s="36">
        <v>210</v>
      </c>
      <c r="I50" s="40" t="s">
        <v>153</v>
      </c>
      <c r="J50" s="40">
        <v>0.90090090090090091</v>
      </c>
      <c r="K50" s="66"/>
      <c r="L50" s="42"/>
      <c r="M50" s="58" t="s">
        <v>93</v>
      </c>
      <c r="N50" s="58" t="s">
        <v>93</v>
      </c>
      <c r="O50" s="36" t="s">
        <v>93</v>
      </c>
    </row>
    <row r="51" spans="1:15" ht="18" x14ac:dyDescent="0.35">
      <c r="A51" s="37" t="s">
        <v>45</v>
      </c>
      <c r="B51" s="37" t="s">
        <v>90</v>
      </c>
      <c r="C51" s="37"/>
      <c r="D51" s="37"/>
      <c r="E51" s="36" t="s">
        <v>47</v>
      </c>
      <c r="F51" s="36">
        <v>285</v>
      </c>
      <c r="G51" s="36">
        <v>195</v>
      </c>
      <c r="H51" s="36">
        <v>210</v>
      </c>
      <c r="I51" s="40" t="s">
        <v>153</v>
      </c>
      <c r="J51" s="40">
        <v>0.90090090090090091</v>
      </c>
      <c r="K51" s="66"/>
      <c r="L51" s="42"/>
      <c r="M51" s="58" t="s">
        <v>93</v>
      </c>
      <c r="N51" s="58" t="s">
        <v>169</v>
      </c>
      <c r="O51" s="36">
        <v>4</v>
      </c>
    </row>
    <row r="52" spans="1:15" ht="18" x14ac:dyDescent="0.35">
      <c r="A52" s="37" t="s">
        <v>150</v>
      </c>
      <c r="B52" s="37"/>
      <c r="C52" s="37"/>
      <c r="D52" s="37"/>
      <c r="E52" s="36" t="s">
        <v>129</v>
      </c>
      <c r="F52" s="36"/>
      <c r="G52" s="36">
        <v>222</v>
      </c>
      <c r="H52" s="36">
        <v>237</v>
      </c>
      <c r="I52" s="40" t="s">
        <v>153</v>
      </c>
      <c r="J52" s="40">
        <v>0.87950747581354438</v>
      </c>
      <c r="K52" s="66"/>
      <c r="L52" s="42"/>
      <c r="M52" s="58"/>
      <c r="N52" s="58"/>
      <c r="O52" s="36"/>
    </row>
    <row r="53" spans="1:15" ht="18" x14ac:dyDescent="0.35">
      <c r="A53" s="56" t="s">
        <v>148</v>
      </c>
      <c r="B53" s="67"/>
      <c r="C53" s="67"/>
      <c r="D53" s="67"/>
      <c r="E53" s="68"/>
      <c r="F53" s="68"/>
      <c r="G53" s="68"/>
      <c r="H53" s="68"/>
      <c r="I53" s="69"/>
      <c r="J53" s="69"/>
      <c r="K53" s="70"/>
      <c r="L53" s="71"/>
      <c r="M53" s="72"/>
      <c r="N53" s="72"/>
      <c r="O53" s="68"/>
    </row>
    <row r="54" spans="1:15" ht="25.8" x14ac:dyDescent="0.5">
      <c r="A54" s="33" t="s">
        <v>106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 t="s">
        <v>167</v>
      </c>
      <c r="N54" s="33"/>
      <c r="O54" s="33"/>
    </row>
    <row r="55" spans="1:15" ht="25.8" x14ac:dyDescent="0.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</row>
  </sheetData>
  <mergeCells count="14">
    <mergeCell ref="G17:H17"/>
    <mergeCell ref="I17:J17"/>
    <mergeCell ref="K17:L17"/>
    <mergeCell ref="A1:O1"/>
    <mergeCell ref="A2:O2"/>
    <mergeCell ref="G3:H3"/>
    <mergeCell ref="I3:J3"/>
    <mergeCell ref="K3:L3"/>
    <mergeCell ref="G32:H32"/>
    <mergeCell ref="I32:J32"/>
    <mergeCell ref="K32:L32"/>
    <mergeCell ref="G44:H44"/>
    <mergeCell ref="I44:J44"/>
    <mergeCell ref="K44:L44"/>
  </mergeCells>
  <printOptions horizontalCentered="1" verticalCentered="1"/>
  <pageMargins left="0.7" right="0.7" top="0.75" bottom="0.75" header="0.3" footer="0.3"/>
  <pageSetup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N40"/>
  <sheetViews>
    <sheetView topLeftCell="A12" workbookViewId="0">
      <selection activeCell="P28" sqref="P28"/>
    </sheetView>
  </sheetViews>
  <sheetFormatPr defaultRowHeight="14.4" x14ac:dyDescent="0.3"/>
  <cols>
    <col min="1" max="1" width="15.88671875" bestFit="1" customWidth="1"/>
    <col min="2" max="2" width="17.33203125" bestFit="1" customWidth="1"/>
    <col min="5" max="5" width="16.5546875" bestFit="1" customWidth="1"/>
    <col min="9" max="9" width="1.6640625" customWidth="1"/>
    <col min="12" max="12" width="1.6640625" customWidth="1"/>
  </cols>
  <sheetData>
    <row r="8" spans="1:14" x14ac:dyDescent="0.3">
      <c r="J8" s="34" t="s">
        <v>109</v>
      </c>
      <c r="K8" s="34"/>
      <c r="M8" s="34" t="s">
        <v>110</v>
      </c>
      <c r="N8" s="34"/>
    </row>
    <row r="9" spans="1:14" x14ac:dyDescent="0.3">
      <c r="G9" s="34" t="s">
        <v>108</v>
      </c>
      <c r="H9" s="34"/>
      <c r="J9" s="34" t="s">
        <v>111</v>
      </c>
      <c r="K9" s="34"/>
      <c r="M9" s="34" t="s">
        <v>111</v>
      </c>
      <c r="N9" s="34"/>
    </row>
    <row r="10" spans="1:14" ht="18" x14ac:dyDescent="0.35">
      <c r="A10" s="3" t="s">
        <v>0</v>
      </c>
      <c r="B10" s="3" t="s">
        <v>62</v>
      </c>
      <c r="C10" s="31" t="s">
        <v>17</v>
      </c>
      <c r="D10" s="31" t="s">
        <v>107</v>
      </c>
      <c r="E10" s="31" t="s">
        <v>1</v>
      </c>
      <c r="F10" s="31" t="s">
        <v>27</v>
      </c>
      <c r="G10" s="31" t="s">
        <v>8</v>
      </c>
      <c r="H10" s="31" t="s">
        <v>9</v>
      </c>
      <c r="I10" s="35"/>
      <c r="J10" s="31" t="s">
        <v>8</v>
      </c>
      <c r="K10" s="31" t="s">
        <v>9</v>
      </c>
      <c r="L10" s="35"/>
      <c r="M10" s="31" t="s">
        <v>8</v>
      </c>
      <c r="N10" s="31" t="s">
        <v>9</v>
      </c>
    </row>
    <row r="11" spans="1:14" ht="18" x14ac:dyDescent="0.35">
      <c r="A11" s="4" t="s">
        <v>61</v>
      </c>
      <c r="B11" s="4" t="s">
        <v>81</v>
      </c>
      <c r="C11" s="4"/>
      <c r="D11" s="5">
        <v>3</v>
      </c>
      <c r="E11" s="28" t="s">
        <v>37</v>
      </c>
      <c r="F11" s="5"/>
      <c r="G11" s="5">
        <v>243</v>
      </c>
      <c r="H11" s="5">
        <f t="shared" ref="H11:H40" si="0">+G11+15</f>
        <v>258</v>
      </c>
      <c r="I11" s="35"/>
      <c r="J11" s="27"/>
      <c r="K11" s="27"/>
      <c r="L11" s="35"/>
      <c r="M11" s="27"/>
      <c r="N11" s="27"/>
    </row>
    <row r="12" spans="1:14" ht="18" x14ac:dyDescent="0.35">
      <c r="A12" s="4" t="s">
        <v>32</v>
      </c>
      <c r="B12" s="4" t="s">
        <v>77</v>
      </c>
      <c r="C12" s="4"/>
      <c r="D12" s="5">
        <v>3</v>
      </c>
      <c r="E12" s="28" t="s">
        <v>35</v>
      </c>
      <c r="F12" s="5">
        <v>686</v>
      </c>
      <c r="G12" s="5">
        <v>242</v>
      </c>
      <c r="H12" s="5">
        <f t="shared" si="0"/>
        <v>257</v>
      </c>
      <c r="I12" s="35"/>
      <c r="J12" s="27"/>
      <c r="K12" s="27"/>
      <c r="L12" s="35"/>
      <c r="M12" s="27"/>
      <c r="N12" s="27"/>
    </row>
    <row r="13" spans="1:14" ht="18" x14ac:dyDescent="0.35">
      <c r="A13" s="4" t="s">
        <v>33</v>
      </c>
      <c r="B13" s="4" t="s">
        <v>80</v>
      </c>
      <c r="C13" s="4"/>
      <c r="D13" s="5">
        <v>3</v>
      </c>
      <c r="E13" s="28" t="s">
        <v>37</v>
      </c>
      <c r="F13" s="5">
        <v>470</v>
      </c>
      <c r="G13" s="5">
        <v>240</v>
      </c>
      <c r="H13" s="5">
        <f t="shared" si="0"/>
        <v>255</v>
      </c>
      <c r="I13" s="35"/>
      <c r="J13" s="27"/>
      <c r="K13" s="27"/>
      <c r="L13" s="35"/>
      <c r="M13" s="27"/>
      <c r="N13" s="27"/>
    </row>
    <row r="14" spans="1:14" ht="18" x14ac:dyDescent="0.35">
      <c r="A14" s="4" t="s">
        <v>31</v>
      </c>
      <c r="B14" s="4" t="s">
        <v>78</v>
      </c>
      <c r="C14" s="4"/>
      <c r="D14" s="5">
        <v>3</v>
      </c>
      <c r="E14" s="28" t="s">
        <v>35</v>
      </c>
      <c r="F14" s="5">
        <v>1256</v>
      </c>
      <c r="G14" s="5">
        <v>239</v>
      </c>
      <c r="H14" s="5">
        <f t="shared" si="0"/>
        <v>254</v>
      </c>
      <c r="I14" s="35"/>
      <c r="J14" s="27"/>
      <c r="K14" s="27"/>
      <c r="L14" s="35"/>
      <c r="M14" s="27"/>
      <c r="N14" s="27"/>
    </row>
    <row r="15" spans="1:14" ht="18" x14ac:dyDescent="0.35">
      <c r="A15" s="4" t="s">
        <v>34</v>
      </c>
      <c r="B15" s="4" t="s">
        <v>79</v>
      </c>
      <c r="C15" s="4"/>
      <c r="D15" s="5">
        <v>3</v>
      </c>
      <c r="E15" s="28" t="s">
        <v>36</v>
      </c>
      <c r="F15" s="5">
        <v>1309</v>
      </c>
      <c r="G15" s="5">
        <v>239</v>
      </c>
      <c r="H15" s="5">
        <f t="shared" si="0"/>
        <v>254</v>
      </c>
      <c r="I15" s="35"/>
      <c r="J15" s="27"/>
      <c r="K15" s="27"/>
      <c r="L15" s="35"/>
      <c r="M15" s="27"/>
      <c r="N15" s="27"/>
    </row>
    <row r="16" spans="1:14" ht="18" x14ac:dyDescent="0.35">
      <c r="A16" s="4" t="s">
        <v>75</v>
      </c>
      <c r="B16" s="4" t="s">
        <v>86</v>
      </c>
      <c r="C16" s="4"/>
      <c r="D16" s="5">
        <v>3</v>
      </c>
      <c r="E16" s="28" t="s">
        <v>76</v>
      </c>
      <c r="F16" s="5"/>
      <c r="G16" s="5">
        <v>239</v>
      </c>
      <c r="H16" s="5">
        <f t="shared" si="0"/>
        <v>254</v>
      </c>
      <c r="I16" s="35"/>
      <c r="J16" s="27"/>
      <c r="K16" s="27"/>
      <c r="L16" s="35"/>
      <c r="M16" s="27"/>
      <c r="N16" s="27"/>
    </row>
    <row r="17" spans="1:14" ht="18" x14ac:dyDescent="0.35">
      <c r="A17" s="4" t="s">
        <v>100</v>
      </c>
      <c r="B17" s="4" t="s">
        <v>101</v>
      </c>
      <c r="C17" s="4"/>
      <c r="D17" s="5">
        <v>2</v>
      </c>
      <c r="E17" s="28" t="s">
        <v>102</v>
      </c>
      <c r="F17" s="5"/>
      <c r="G17" s="5">
        <v>228</v>
      </c>
      <c r="H17" s="5">
        <f t="shared" si="0"/>
        <v>243</v>
      </c>
      <c r="I17" s="35"/>
      <c r="J17" s="27"/>
      <c r="K17" s="27"/>
      <c r="L17" s="35"/>
      <c r="M17" s="27"/>
      <c r="N17" s="27"/>
    </row>
    <row r="18" spans="1:14" ht="18" x14ac:dyDescent="0.35">
      <c r="A18" s="4" t="s">
        <v>58</v>
      </c>
      <c r="B18" s="4" t="s">
        <v>74</v>
      </c>
      <c r="C18" s="4"/>
      <c r="D18" s="5">
        <v>2</v>
      </c>
      <c r="E18" s="28" t="s">
        <v>59</v>
      </c>
      <c r="F18" s="5">
        <v>153</v>
      </c>
      <c r="G18" s="5">
        <v>223</v>
      </c>
      <c r="H18" s="5">
        <f t="shared" si="0"/>
        <v>238</v>
      </c>
      <c r="I18" s="35"/>
      <c r="J18" s="27"/>
      <c r="K18" s="27"/>
      <c r="L18" s="35"/>
      <c r="M18" s="27"/>
      <c r="N18" s="27"/>
    </row>
    <row r="19" spans="1:14" ht="18" x14ac:dyDescent="0.35">
      <c r="A19" s="4" t="s">
        <v>22</v>
      </c>
      <c r="B19" s="4" t="s">
        <v>72</v>
      </c>
      <c r="C19" s="4"/>
      <c r="D19" s="5">
        <v>2</v>
      </c>
      <c r="E19" s="28" t="s">
        <v>28</v>
      </c>
      <c r="F19" s="5">
        <v>1687</v>
      </c>
      <c r="G19" s="5">
        <v>223</v>
      </c>
      <c r="H19" s="5">
        <f t="shared" si="0"/>
        <v>238</v>
      </c>
      <c r="I19" s="35"/>
      <c r="J19" s="27"/>
      <c r="K19" s="27"/>
      <c r="L19" s="35"/>
      <c r="M19" s="27"/>
      <c r="N19" s="27"/>
    </row>
    <row r="20" spans="1:14" ht="18" x14ac:dyDescent="0.35">
      <c r="A20" s="4" t="s">
        <v>19</v>
      </c>
      <c r="B20" s="4"/>
      <c r="C20" s="4"/>
      <c r="D20" s="5">
        <v>2</v>
      </c>
      <c r="E20" s="28" t="s">
        <v>95</v>
      </c>
      <c r="F20" s="5"/>
      <c r="G20" s="5">
        <v>218</v>
      </c>
      <c r="H20" s="5">
        <f t="shared" si="0"/>
        <v>233</v>
      </c>
      <c r="I20" s="35"/>
      <c r="J20" s="27"/>
      <c r="K20" s="27"/>
      <c r="L20" s="35"/>
      <c r="M20" s="27"/>
      <c r="N20" s="27"/>
    </row>
    <row r="21" spans="1:14" ht="18" x14ac:dyDescent="0.35">
      <c r="A21" s="4" t="s">
        <v>94</v>
      </c>
      <c r="B21" s="4"/>
      <c r="C21" s="4"/>
      <c r="D21" s="5">
        <v>2</v>
      </c>
      <c r="E21" s="28" t="s">
        <v>95</v>
      </c>
      <c r="F21" s="5"/>
      <c r="G21" s="5">
        <v>218</v>
      </c>
      <c r="H21" s="5">
        <f t="shared" si="0"/>
        <v>233</v>
      </c>
      <c r="I21" s="35"/>
      <c r="J21" s="27"/>
      <c r="K21" s="27"/>
      <c r="L21" s="35"/>
      <c r="M21" s="27"/>
      <c r="N21" s="27"/>
    </row>
    <row r="22" spans="1:14" ht="18" x14ac:dyDescent="0.35">
      <c r="A22" s="4" t="s">
        <v>21</v>
      </c>
      <c r="B22" s="4" t="s">
        <v>71</v>
      </c>
      <c r="C22" s="4"/>
      <c r="D22" s="5">
        <v>2</v>
      </c>
      <c r="E22" s="28" t="s">
        <v>26</v>
      </c>
      <c r="F22" s="5">
        <v>6</v>
      </c>
      <c r="G22" s="5">
        <v>213</v>
      </c>
      <c r="H22" s="5">
        <f t="shared" si="0"/>
        <v>228</v>
      </c>
      <c r="I22" s="35"/>
      <c r="J22" s="27"/>
      <c r="K22" s="27"/>
      <c r="L22" s="35"/>
      <c r="M22" s="27"/>
      <c r="N22" s="27"/>
    </row>
    <row r="23" spans="1:14" ht="18" x14ac:dyDescent="0.35">
      <c r="A23" s="4" t="s">
        <v>29</v>
      </c>
      <c r="B23" s="4" t="s">
        <v>73</v>
      </c>
      <c r="C23" s="4"/>
      <c r="D23" s="5">
        <v>2</v>
      </c>
      <c r="E23" s="28" t="s">
        <v>30</v>
      </c>
      <c r="F23" s="5">
        <v>1183</v>
      </c>
      <c r="G23" s="5">
        <v>213</v>
      </c>
      <c r="H23" s="5">
        <f t="shared" si="0"/>
        <v>228</v>
      </c>
      <c r="I23" s="35"/>
      <c r="J23" s="27"/>
      <c r="K23" s="27"/>
      <c r="L23" s="35"/>
      <c r="M23" s="27"/>
      <c r="N23" s="27"/>
    </row>
    <row r="24" spans="1:14" ht="18" x14ac:dyDescent="0.35">
      <c r="A24" s="4" t="s">
        <v>20</v>
      </c>
      <c r="B24" s="4" t="s">
        <v>68</v>
      </c>
      <c r="C24" s="4"/>
      <c r="D24" s="5">
        <v>2</v>
      </c>
      <c r="E24" s="28" t="s">
        <v>25</v>
      </c>
      <c r="F24" s="5">
        <v>212</v>
      </c>
      <c r="G24" s="5">
        <v>208</v>
      </c>
      <c r="H24" s="5">
        <f t="shared" si="0"/>
        <v>223</v>
      </c>
      <c r="I24" s="35"/>
      <c r="J24" s="27"/>
      <c r="K24" s="27"/>
      <c r="L24" s="35"/>
      <c r="M24" s="27"/>
      <c r="N24" s="27"/>
    </row>
    <row r="25" spans="1:14" ht="18" x14ac:dyDescent="0.35">
      <c r="A25" s="4" t="s">
        <v>19</v>
      </c>
      <c r="B25" s="4" t="s">
        <v>69</v>
      </c>
      <c r="C25" s="4"/>
      <c r="D25" s="5">
        <v>3</v>
      </c>
      <c r="E25" s="28" t="s">
        <v>24</v>
      </c>
      <c r="F25" s="5">
        <v>1770</v>
      </c>
      <c r="G25" s="5">
        <v>207</v>
      </c>
      <c r="H25" s="5">
        <f t="shared" si="0"/>
        <v>222</v>
      </c>
      <c r="I25" s="35"/>
      <c r="J25" s="27"/>
      <c r="K25" s="27"/>
      <c r="L25" s="35"/>
      <c r="M25" s="27"/>
      <c r="N25" s="27"/>
    </row>
    <row r="26" spans="1:14" ht="18" x14ac:dyDescent="0.35">
      <c r="A26" s="4" t="s">
        <v>18</v>
      </c>
      <c r="B26" s="4" t="s">
        <v>70</v>
      </c>
      <c r="C26" s="4"/>
      <c r="D26" s="5">
        <v>2</v>
      </c>
      <c r="E26" s="28" t="s">
        <v>23</v>
      </c>
      <c r="F26" s="5">
        <v>75</v>
      </c>
      <c r="G26" s="5">
        <v>206</v>
      </c>
      <c r="H26" s="5">
        <f t="shared" si="0"/>
        <v>221</v>
      </c>
      <c r="I26" s="35"/>
      <c r="J26" s="27"/>
      <c r="K26" s="27"/>
      <c r="L26" s="35"/>
      <c r="M26" s="27"/>
      <c r="N26" s="27"/>
    </row>
    <row r="27" spans="1:14" ht="18" x14ac:dyDescent="0.35">
      <c r="A27" s="4" t="s">
        <v>48</v>
      </c>
      <c r="B27" s="4" t="s">
        <v>87</v>
      </c>
      <c r="C27" s="4"/>
      <c r="D27" s="5">
        <v>4</v>
      </c>
      <c r="E27" s="28" t="s">
        <v>49</v>
      </c>
      <c r="F27" s="5">
        <v>24</v>
      </c>
      <c r="G27" s="5">
        <v>201</v>
      </c>
      <c r="H27" s="5">
        <f t="shared" si="0"/>
        <v>216</v>
      </c>
      <c r="I27" s="35"/>
      <c r="J27" s="27"/>
      <c r="K27" s="27"/>
      <c r="L27" s="35"/>
      <c r="M27" s="27"/>
      <c r="N27" s="27"/>
    </row>
    <row r="28" spans="1:14" ht="18" x14ac:dyDescent="0.35">
      <c r="A28" s="4" t="s">
        <v>46</v>
      </c>
      <c r="B28" s="4" t="s">
        <v>84</v>
      </c>
      <c r="C28" s="4"/>
      <c r="D28" s="5">
        <v>4</v>
      </c>
      <c r="E28" s="28" t="s">
        <v>47</v>
      </c>
      <c r="F28" s="5">
        <v>144</v>
      </c>
      <c r="G28" s="5">
        <v>194</v>
      </c>
      <c r="H28" s="5">
        <f t="shared" si="0"/>
        <v>209</v>
      </c>
      <c r="I28" s="35"/>
      <c r="J28" s="27"/>
      <c r="K28" s="27"/>
      <c r="L28" s="35"/>
      <c r="M28" s="27"/>
      <c r="N28" s="27"/>
    </row>
    <row r="29" spans="1:14" ht="18" x14ac:dyDescent="0.35">
      <c r="A29" s="4" t="s">
        <v>45</v>
      </c>
      <c r="B29" s="4" t="s">
        <v>90</v>
      </c>
      <c r="C29" s="4"/>
      <c r="D29" s="5">
        <v>4</v>
      </c>
      <c r="E29" s="28" t="s">
        <v>47</v>
      </c>
      <c r="F29" s="5">
        <v>11</v>
      </c>
      <c r="G29" s="5">
        <v>194</v>
      </c>
      <c r="H29" s="5">
        <f t="shared" si="0"/>
        <v>209</v>
      </c>
      <c r="I29" s="35"/>
      <c r="J29" s="27"/>
      <c r="K29" s="27"/>
      <c r="L29" s="35"/>
      <c r="M29" s="27"/>
      <c r="N29" s="27"/>
    </row>
    <row r="30" spans="1:14" ht="18" x14ac:dyDescent="0.35">
      <c r="A30" s="4" t="s">
        <v>113</v>
      </c>
      <c r="B30" s="4"/>
      <c r="C30" s="4"/>
      <c r="D30" s="5"/>
      <c r="E30" s="28" t="s">
        <v>112</v>
      </c>
      <c r="F30" s="5"/>
      <c r="G30" s="5">
        <v>192</v>
      </c>
      <c r="H30" s="5">
        <f t="shared" si="0"/>
        <v>207</v>
      </c>
      <c r="I30" s="35"/>
      <c r="J30" s="27"/>
      <c r="K30" s="27"/>
      <c r="L30" s="35"/>
      <c r="M30" s="27"/>
      <c r="N30" s="27"/>
    </row>
    <row r="31" spans="1:14" ht="18" x14ac:dyDescent="0.35">
      <c r="A31" s="4" t="s">
        <v>41</v>
      </c>
      <c r="B31" s="4" t="s">
        <v>85</v>
      </c>
      <c r="C31" s="4"/>
      <c r="D31" s="5">
        <v>4</v>
      </c>
      <c r="E31" s="28" t="s">
        <v>42</v>
      </c>
      <c r="F31" s="5">
        <v>505</v>
      </c>
      <c r="G31" s="5">
        <v>188</v>
      </c>
      <c r="H31" s="5">
        <f t="shared" si="0"/>
        <v>203</v>
      </c>
      <c r="I31" s="35"/>
      <c r="J31" s="27"/>
      <c r="K31" s="27"/>
      <c r="L31" s="35"/>
      <c r="M31" s="27"/>
      <c r="N31" s="27"/>
    </row>
    <row r="32" spans="1:14" ht="18" x14ac:dyDescent="0.35">
      <c r="A32" s="4" t="s">
        <v>43</v>
      </c>
      <c r="B32" s="4" t="s">
        <v>83</v>
      </c>
      <c r="C32" s="4"/>
      <c r="D32" s="5">
        <v>4</v>
      </c>
      <c r="E32" s="28" t="s">
        <v>44</v>
      </c>
      <c r="F32" s="5">
        <v>97</v>
      </c>
      <c r="G32" s="5">
        <v>186</v>
      </c>
      <c r="H32" s="5">
        <f t="shared" si="0"/>
        <v>201</v>
      </c>
      <c r="I32" s="35"/>
      <c r="J32" s="27"/>
      <c r="K32" s="27"/>
      <c r="L32" s="35"/>
      <c r="M32" s="27"/>
      <c r="N32" s="27"/>
    </row>
    <row r="33" spans="1:14" ht="18" x14ac:dyDescent="0.35">
      <c r="A33" s="4" t="s">
        <v>40</v>
      </c>
      <c r="B33" s="4" t="s">
        <v>88</v>
      </c>
      <c r="C33" s="4"/>
      <c r="D33" s="5">
        <v>4</v>
      </c>
      <c r="E33" s="28" t="s">
        <v>89</v>
      </c>
      <c r="F33" s="5">
        <v>303</v>
      </c>
      <c r="G33" s="5">
        <v>183</v>
      </c>
      <c r="H33" s="5">
        <f t="shared" si="0"/>
        <v>198</v>
      </c>
      <c r="I33" s="35"/>
      <c r="J33" s="27"/>
      <c r="K33" s="27"/>
      <c r="L33" s="35"/>
      <c r="M33" s="27"/>
      <c r="N33" s="27"/>
    </row>
    <row r="34" spans="1:14" ht="18" x14ac:dyDescent="0.35">
      <c r="A34" s="4" t="s">
        <v>12</v>
      </c>
      <c r="B34" s="4" t="s">
        <v>63</v>
      </c>
      <c r="C34" s="4"/>
      <c r="D34" s="5">
        <v>1</v>
      </c>
      <c r="E34" s="5" t="s">
        <v>16</v>
      </c>
      <c r="F34" s="5">
        <v>2792</v>
      </c>
      <c r="G34" s="5">
        <v>170</v>
      </c>
      <c r="H34" s="5">
        <f t="shared" si="0"/>
        <v>185</v>
      </c>
      <c r="I34" s="35"/>
      <c r="J34" s="27"/>
      <c r="K34" s="27"/>
      <c r="L34" s="35"/>
      <c r="M34" s="27"/>
      <c r="N34" s="27"/>
    </row>
    <row r="35" spans="1:14" ht="18" x14ac:dyDescent="0.35">
      <c r="A35" s="4" t="s">
        <v>14</v>
      </c>
      <c r="B35" s="4" t="s">
        <v>64</v>
      </c>
      <c r="C35" s="4"/>
      <c r="D35" s="5">
        <v>1</v>
      </c>
      <c r="E35" s="5" t="s">
        <v>16</v>
      </c>
      <c r="F35" s="5">
        <v>1024</v>
      </c>
      <c r="G35" s="5">
        <v>170</v>
      </c>
      <c r="H35" s="5">
        <f t="shared" si="0"/>
        <v>185</v>
      </c>
      <c r="I35" s="35"/>
      <c r="J35" s="27"/>
      <c r="K35" s="27"/>
      <c r="L35" s="35"/>
      <c r="M35" s="27"/>
      <c r="N35" s="27"/>
    </row>
    <row r="36" spans="1:14" ht="18" x14ac:dyDescent="0.35">
      <c r="A36" s="4" t="s">
        <v>15</v>
      </c>
      <c r="B36" s="4" t="s">
        <v>65</v>
      </c>
      <c r="C36" s="4"/>
      <c r="D36" s="5">
        <v>1</v>
      </c>
      <c r="E36" s="5" t="s">
        <v>16</v>
      </c>
      <c r="F36" s="5">
        <v>1742</v>
      </c>
      <c r="G36" s="5">
        <v>170</v>
      </c>
      <c r="H36" s="5">
        <f t="shared" si="0"/>
        <v>185</v>
      </c>
      <c r="I36" s="35"/>
      <c r="J36" s="27"/>
      <c r="K36" s="27"/>
      <c r="L36" s="35"/>
      <c r="M36" s="27"/>
      <c r="N36" s="27"/>
    </row>
    <row r="37" spans="1:14" ht="18" x14ac:dyDescent="0.35">
      <c r="A37" s="4" t="s">
        <v>13</v>
      </c>
      <c r="B37" s="4" t="s">
        <v>66</v>
      </c>
      <c r="C37" s="4"/>
      <c r="D37" s="5">
        <v>1</v>
      </c>
      <c r="E37" s="5" t="s">
        <v>16</v>
      </c>
      <c r="F37" s="5">
        <v>3511</v>
      </c>
      <c r="G37" s="5">
        <v>170</v>
      </c>
      <c r="H37" s="5">
        <f t="shared" si="0"/>
        <v>185</v>
      </c>
      <c r="I37" s="35"/>
      <c r="J37" s="27"/>
      <c r="K37" s="27"/>
      <c r="L37" s="35"/>
      <c r="M37" s="27"/>
      <c r="N37" s="27"/>
    </row>
    <row r="38" spans="1:14" ht="18" x14ac:dyDescent="0.35">
      <c r="A38" s="4" t="s">
        <v>60</v>
      </c>
      <c r="B38" s="4" t="s">
        <v>67</v>
      </c>
      <c r="C38" s="4"/>
      <c r="D38" s="5">
        <v>1</v>
      </c>
      <c r="E38" s="5" t="s">
        <v>16</v>
      </c>
      <c r="F38" s="5">
        <v>1248</v>
      </c>
      <c r="G38" s="5">
        <v>170</v>
      </c>
      <c r="H38" s="5">
        <f t="shared" si="0"/>
        <v>185</v>
      </c>
      <c r="I38" s="35"/>
      <c r="J38" s="27"/>
      <c r="K38" s="27"/>
      <c r="L38" s="35"/>
      <c r="M38" s="27"/>
      <c r="N38" s="27"/>
    </row>
    <row r="39" spans="1:14" ht="18" x14ac:dyDescent="0.35">
      <c r="A39" s="4" t="s">
        <v>38</v>
      </c>
      <c r="B39" s="4" t="s">
        <v>82</v>
      </c>
      <c r="C39" s="4"/>
      <c r="D39" s="5">
        <v>4</v>
      </c>
      <c r="E39" s="28" t="s">
        <v>39</v>
      </c>
      <c r="F39" s="5">
        <v>485</v>
      </c>
      <c r="G39" s="5">
        <v>167</v>
      </c>
      <c r="H39" s="5">
        <f t="shared" si="0"/>
        <v>182</v>
      </c>
      <c r="I39" s="35"/>
      <c r="J39" s="27"/>
      <c r="K39" s="27"/>
      <c r="L39" s="35"/>
      <c r="M39" s="27"/>
      <c r="N39" s="27"/>
    </row>
    <row r="40" spans="1:14" ht="18" x14ac:dyDescent="0.35">
      <c r="A40" s="4" t="s">
        <v>91</v>
      </c>
      <c r="B40" s="4" t="s">
        <v>93</v>
      </c>
      <c r="C40" s="4"/>
      <c r="D40" s="5">
        <v>1</v>
      </c>
      <c r="E40" s="5" t="s">
        <v>92</v>
      </c>
      <c r="F40" s="5">
        <v>119</v>
      </c>
      <c r="G40" s="5">
        <v>107</v>
      </c>
      <c r="H40" s="5">
        <f t="shared" si="0"/>
        <v>122</v>
      </c>
      <c r="I40" s="35"/>
      <c r="J40" s="27"/>
      <c r="K40" s="27"/>
      <c r="L40" s="35"/>
      <c r="M40" s="27"/>
      <c r="N40" s="27"/>
    </row>
  </sheetData>
  <sortState ref="A11:H39">
    <sortCondition descending="1" ref="G11:G39"/>
  </sortState>
  <printOptions horizontalCentered="1" verticalCentered="1"/>
  <pageMargins left="0.45" right="0.45" top="0.5" bottom="0.5" header="0.3" footer="0.3"/>
  <pageSetup scale="9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sqref="A1:H30"/>
    </sheetView>
  </sheetViews>
  <sheetFormatPr defaultRowHeight="14.4" x14ac:dyDescent="0.3"/>
  <cols>
    <col min="1" max="1" width="12.88671875" bestFit="1" customWidth="1"/>
    <col min="2" max="2" width="17.33203125" bestFit="1" customWidth="1"/>
    <col min="3" max="3" width="16.5546875" bestFit="1" customWidth="1"/>
    <col min="4" max="4" width="7" bestFit="1" customWidth="1"/>
    <col min="5" max="5" width="5.88671875" bestFit="1" customWidth="1"/>
    <col min="6" max="6" width="10.33203125" bestFit="1" customWidth="1"/>
    <col min="8" max="8" width="10.33203125" bestFit="1" customWidth="1"/>
  </cols>
  <sheetData>
    <row r="1" spans="1:8" ht="18" x14ac:dyDescent="0.35">
      <c r="A1" s="3" t="s">
        <v>0</v>
      </c>
      <c r="B1" s="3" t="s">
        <v>62</v>
      </c>
      <c r="C1" s="32" t="s">
        <v>1</v>
      </c>
      <c r="D1" s="32" t="s">
        <v>27</v>
      </c>
      <c r="E1" s="32" t="s">
        <v>8</v>
      </c>
      <c r="F1" s="32" t="s">
        <v>9</v>
      </c>
      <c r="G1" s="32" t="s">
        <v>8</v>
      </c>
      <c r="H1" s="32" t="s">
        <v>9</v>
      </c>
    </row>
    <row r="2" spans="1:8" ht="18" x14ac:dyDescent="0.35">
      <c r="A2" s="4" t="s">
        <v>12</v>
      </c>
      <c r="B2" s="4" t="s">
        <v>63</v>
      </c>
      <c r="C2" s="5" t="s">
        <v>16</v>
      </c>
      <c r="D2" s="5">
        <v>2792</v>
      </c>
      <c r="E2" s="5">
        <v>170</v>
      </c>
      <c r="F2" s="5">
        <f t="shared" ref="F2:F30" si="0">+E2+15</f>
        <v>185</v>
      </c>
      <c r="G2" s="29">
        <f>1000/(900+E2)</f>
        <v>0.93457943925233644</v>
      </c>
      <c r="H2" s="29">
        <f>1000/(900+F2)</f>
        <v>0.92165898617511521</v>
      </c>
    </row>
    <row r="3" spans="1:8" ht="18" x14ac:dyDescent="0.35">
      <c r="A3" s="4" t="s">
        <v>14</v>
      </c>
      <c r="B3" s="4" t="s">
        <v>64</v>
      </c>
      <c r="C3" s="5" t="s">
        <v>16</v>
      </c>
      <c r="D3" s="5">
        <v>1024</v>
      </c>
      <c r="E3" s="5">
        <v>170</v>
      </c>
      <c r="F3" s="5">
        <f t="shared" si="0"/>
        <v>185</v>
      </c>
      <c r="G3" s="29">
        <f t="shared" ref="G3:H5" si="1">1000/(900+E3)</f>
        <v>0.93457943925233644</v>
      </c>
      <c r="H3" s="29">
        <f t="shared" si="1"/>
        <v>0.92165898617511521</v>
      </c>
    </row>
    <row r="4" spans="1:8" ht="18" x14ac:dyDescent="0.35">
      <c r="A4" s="4" t="s">
        <v>15</v>
      </c>
      <c r="B4" s="4" t="s">
        <v>65</v>
      </c>
      <c r="C4" s="5" t="s">
        <v>16</v>
      </c>
      <c r="D4" s="5">
        <v>1742</v>
      </c>
      <c r="E4" s="5">
        <v>170</v>
      </c>
      <c r="F4" s="5">
        <f t="shared" si="0"/>
        <v>185</v>
      </c>
      <c r="G4" s="29">
        <f t="shared" si="1"/>
        <v>0.93457943925233644</v>
      </c>
      <c r="H4" s="29">
        <f t="shared" si="1"/>
        <v>0.92165898617511521</v>
      </c>
    </row>
    <row r="5" spans="1:8" ht="18" x14ac:dyDescent="0.35">
      <c r="A5" s="4" t="s">
        <v>13</v>
      </c>
      <c r="B5" s="4" t="s">
        <v>66</v>
      </c>
      <c r="C5" s="5" t="s">
        <v>16</v>
      </c>
      <c r="D5" s="5">
        <v>3511</v>
      </c>
      <c r="E5" s="5">
        <v>170</v>
      </c>
      <c r="F5" s="5">
        <f t="shared" si="0"/>
        <v>185</v>
      </c>
      <c r="G5" s="29">
        <f t="shared" si="1"/>
        <v>0.93457943925233644</v>
      </c>
      <c r="H5" s="29">
        <f t="shared" si="1"/>
        <v>0.92165898617511521</v>
      </c>
    </row>
    <row r="6" spans="1:8" ht="18" x14ac:dyDescent="0.35">
      <c r="A6" s="4" t="s">
        <v>60</v>
      </c>
      <c r="B6" s="4" t="s">
        <v>67</v>
      </c>
      <c r="C6" s="5" t="s">
        <v>16</v>
      </c>
      <c r="D6" s="5">
        <v>1248</v>
      </c>
      <c r="E6" s="5">
        <v>170</v>
      </c>
      <c r="F6" s="5">
        <f t="shared" si="0"/>
        <v>185</v>
      </c>
      <c r="G6" s="29">
        <f>1000/(900+E6)</f>
        <v>0.93457943925233644</v>
      </c>
      <c r="H6" s="29">
        <f>1000/(900+F6)</f>
        <v>0.92165898617511521</v>
      </c>
    </row>
    <row r="7" spans="1:8" ht="18" x14ac:dyDescent="0.35">
      <c r="A7" s="4" t="s">
        <v>91</v>
      </c>
      <c r="B7" s="4" t="s">
        <v>93</v>
      </c>
      <c r="C7" s="5" t="s">
        <v>92</v>
      </c>
      <c r="D7" s="5">
        <v>119</v>
      </c>
      <c r="E7" s="5">
        <v>107</v>
      </c>
      <c r="F7" s="5">
        <f t="shared" si="0"/>
        <v>122</v>
      </c>
      <c r="G7" s="29">
        <f>1000/(900+E7)</f>
        <v>0.99304865938430986</v>
      </c>
      <c r="H7" s="29">
        <f>1000/(900+F7)</f>
        <v>0.97847358121330719</v>
      </c>
    </row>
    <row r="8" spans="1:8" ht="18" x14ac:dyDescent="0.35">
      <c r="A8" s="4" t="s">
        <v>20</v>
      </c>
      <c r="B8" s="4" t="s">
        <v>68</v>
      </c>
      <c r="C8" s="28" t="s">
        <v>25</v>
      </c>
      <c r="D8" s="5">
        <v>212</v>
      </c>
      <c r="E8" s="5">
        <v>208</v>
      </c>
      <c r="F8" s="5">
        <f t="shared" si="0"/>
        <v>223</v>
      </c>
      <c r="G8" s="29">
        <f t="shared" ref="G8:H23" si="2">1000/(900+E8)</f>
        <v>0.90252707581227432</v>
      </c>
      <c r="H8" s="29">
        <f t="shared" si="2"/>
        <v>0.89047195013357083</v>
      </c>
    </row>
    <row r="9" spans="1:8" ht="18" x14ac:dyDescent="0.35">
      <c r="A9" s="4" t="s">
        <v>19</v>
      </c>
      <c r="B9" s="4"/>
      <c r="C9" s="28" t="s">
        <v>95</v>
      </c>
      <c r="D9" s="5"/>
      <c r="E9" s="5">
        <v>218</v>
      </c>
      <c r="F9" s="5">
        <f t="shared" si="0"/>
        <v>233</v>
      </c>
      <c r="G9" s="29">
        <f t="shared" si="2"/>
        <v>0.89445438282647582</v>
      </c>
      <c r="H9" s="29">
        <f t="shared" si="2"/>
        <v>0.88261253309796994</v>
      </c>
    </row>
    <row r="10" spans="1:8" ht="18" x14ac:dyDescent="0.35">
      <c r="A10" s="4" t="s">
        <v>58</v>
      </c>
      <c r="B10" s="4" t="s">
        <v>74</v>
      </c>
      <c r="C10" s="28" t="s">
        <v>59</v>
      </c>
      <c r="D10" s="5">
        <v>153</v>
      </c>
      <c r="E10" s="5">
        <v>223</v>
      </c>
      <c r="F10" s="5">
        <f>+E10+15</f>
        <v>238</v>
      </c>
      <c r="G10" s="29">
        <f>1000/(900+E10)</f>
        <v>0.89047195013357083</v>
      </c>
      <c r="H10" s="29">
        <f>1000/(900+F10)</f>
        <v>0.87873462214411246</v>
      </c>
    </row>
    <row r="11" spans="1:8" ht="18" x14ac:dyDescent="0.35">
      <c r="A11" s="4" t="s">
        <v>94</v>
      </c>
      <c r="B11" s="4"/>
      <c r="C11" s="28" t="s">
        <v>95</v>
      </c>
      <c r="D11" s="5"/>
      <c r="E11" s="5">
        <v>218</v>
      </c>
      <c r="F11" s="5">
        <f t="shared" si="0"/>
        <v>233</v>
      </c>
      <c r="G11" s="29">
        <f t="shared" si="2"/>
        <v>0.89445438282647582</v>
      </c>
      <c r="H11" s="29">
        <f t="shared" si="2"/>
        <v>0.88261253309796994</v>
      </c>
    </row>
    <row r="12" spans="1:8" ht="18" x14ac:dyDescent="0.35">
      <c r="A12" s="4" t="s">
        <v>18</v>
      </c>
      <c r="B12" s="4" t="s">
        <v>70</v>
      </c>
      <c r="C12" s="28" t="s">
        <v>23</v>
      </c>
      <c r="D12" s="5">
        <v>75</v>
      </c>
      <c r="E12" s="5">
        <v>206</v>
      </c>
      <c r="F12" s="5">
        <f t="shared" si="0"/>
        <v>221</v>
      </c>
      <c r="G12" s="29">
        <f t="shared" si="2"/>
        <v>0.9041591320072333</v>
      </c>
      <c r="H12" s="29">
        <f t="shared" si="2"/>
        <v>0.89206066012488849</v>
      </c>
    </row>
    <row r="13" spans="1:8" ht="18" x14ac:dyDescent="0.35">
      <c r="A13" s="4" t="s">
        <v>21</v>
      </c>
      <c r="B13" s="4" t="s">
        <v>71</v>
      </c>
      <c r="C13" s="28" t="s">
        <v>26</v>
      </c>
      <c r="D13" s="5">
        <v>6</v>
      </c>
      <c r="E13" s="5">
        <v>213</v>
      </c>
      <c r="F13" s="5">
        <f t="shared" si="0"/>
        <v>228</v>
      </c>
      <c r="G13" s="29">
        <f t="shared" si="2"/>
        <v>0.89847259658580414</v>
      </c>
      <c r="H13" s="29">
        <f t="shared" si="2"/>
        <v>0.88652482269503541</v>
      </c>
    </row>
    <row r="14" spans="1:8" ht="18" x14ac:dyDescent="0.35">
      <c r="A14" s="4" t="s">
        <v>22</v>
      </c>
      <c r="B14" s="4" t="s">
        <v>72</v>
      </c>
      <c r="C14" s="28" t="s">
        <v>28</v>
      </c>
      <c r="D14" s="5">
        <v>1687</v>
      </c>
      <c r="E14" s="5">
        <v>223</v>
      </c>
      <c r="F14" s="5">
        <f t="shared" si="0"/>
        <v>238</v>
      </c>
      <c r="G14" s="29">
        <f t="shared" si="2"/>
        <v>0.89047195013357083</v>
      </c>
      <c r="H14" s="29">
        <f t="shared" si="2"/>
        <v>0.87873462214411246</v>
      </c>
    </row>
    <row r="15" spans="1:8" ht="18" x14ac:dyDescent="0.35">
      <c r="A15" s="4" t="s">
        <v>29</v>
      </c>
      <c r="B15" s="4" t="s">
        <v>73</v>
      </c>
      <c r="C15" s="28" t="s">
        <v>30</v>
      </c>
      <c r="D15" s="5">
        <v>1183</v>
      </c>
      <c r="E15" s="5">
        <v>213</v>
      </c>
      <c r="F15" s="5">
        <f t="shared" si="0"/>
        <v>228</v>
      </c>
      <c r="G15" s="29">
        <f t="shared" si="2"/>
        <v>0.89847259658580414</v>
      </c>
      <c r="H15" s="29">
        <f t="shared" si="2"/>
        <v>0.88652482269503541</v>
      </c>
    </row>
    <row r="16" spans="1:8" ht="18" x14ac:dyDescent="0.35">
      <c r="A16" s="4" t="s">
        <v>100</v>
      </c>
      <c r="B16" s="4" t="s">
        <v>101</v>
      </c>
      <c r="C16" s="28" t="s">
        <v>102</v>
      </c>
      <c r="D16" s="5"/>
      <c r="E16" s="5">
        <v>228</v>
      </c>
      <c r="F16" s="5">
        <f t="shared" si="0"/>
        <v>243</v>
      </c>
      <c r="G16" s="29">
        <f t="shared" si="2"/>
        <v>0.88652482269503541</v>
      </c>
      <c r="H16" s="29">
        <f t="shared" si="2"/>
        <v>0.87489063867016625</v>
      </c>
    </row>
    <row r="17" spans="1:8" ht="18" x14ac:dyDescent="0.35">
      <c r="A17" s="4" t="s">
        <v>32</v>
      </c>
      <c r="B17" s="4" t="s">
        <v>77</v>
      </c>
      <c r="C17" s="28" t="s">
        <v>35</v>
      </c>
      <c r="D17" s="5">
        <v>686</v>
      </c>
      <c r="E17" s="5">
        <v>242</v>
      </c>
      <c r="F17" s="5">
        <f t="shared" si="0"/>
        <v>257</v>
      </c>
      <c r="G17" s="29">
        <f t="shared" si="2"/>
        <v>0.87565674255691772</v>
      </c>
      <c r="H17" s="29">
        <f t="shared" si="2"/>
        <v>0.86430423509075194</v>
      </c>
    </row>
    <row r="18" spans="1:8" ht="18" x14ac:dyDescent="0.35">
      <c r="A18" s="4" t="s">
        <v>31</v>
      </c>
      <c r="B18" s="4" t="s">
        <v>78</v>
      </c>
      <c r="C18" s="28" t="s">
        <v>35</v>
      </c>
      <c r="D18" s="5">
        <v>1256</v>
      </c>
      <c r="E18" s="5">
        <v>239</v>
      </c>
      <c r="F18" s="5">
        <f t="shared" si="0"/>
        <v>254</v>
      </c>
      <c r="G18" s="29">
        <f t="shared" si="2"/>
        <v>0.87796312554872691</v>
      </c>
      <c r="H18" s="29">
        <f t="shared" si="2"/>
        <v>0.86655112651646449</v>
      </c>
    </row>
    <row r="19" spans="1:8" ht="18" x14ac:dyDescent="0.35">
      <c r="A19" s="4" t="s">
        <v>34</v>
      </c>
      <c r="B19" s="4" t="s">
        <v>79</v>
      </c>
      <c r="C19" s="28" t="s">
        <v>36</v>
      </c>
      <c r="D19" s="5">
        <v>1309</v>
      </c>
      <c r="E19" s="5">
        <v>239</v>
      </c>
      <c r="F19" s="5">
        <f t="shared" si="0"/>
        <v>254</v>
      </c>
      <c r="G19" s="29">
        <f t="shared" si="2"/>
        <v>0.87796312554872691</v>
      </c>
      <c r="H19" s="29">
        <f t="shared" si="2"/>
        <v>0.86655112651646449</v>
      </c>
    </row>
    <row r="20" spans="1:8" ht="18" x14ac:dyDescent="0.35">
      <c r="A20" s="4" t="s">
        <v>33</v>
      </c>
      <c r="B20" s="4" t="s">
        <v>80</v>
      </c>
      <c r="C20" s="28" t="s">
        <v>37</v>
      </c>
      <c r="D20" s="5">
        <v>470</v>
      </c>
      <c r="E20" s="5">
        <v>240</v>
      </c>
      <c r="F20" s="5">
        <f t="shared" si="0"/>
        <v>255</v>
      </c>
      <c r="G20" s="29">
        <f t="shared" si="2"/>
        <v>0.8771929824561403</v>
      </c>
      <c r="H20" s="29">
        <f t="shared" si="2"/>
        <v>0.86580086580086579</v>
      </c>
    </row>
    <row r="21" spans="1:8" ht="18" x14ac:dyDescent="0.35">
      <c r="A21" s="4" t="s">
        <v>61</v>
      </c>
      <c r="B21" s="4" t="s">
        <v>81</v>
      </c>
      <c r="C21" s="28" t="s">
        <v>37</v>
      </c>
      <c r="D21" s="5"/>
      <c r="E21" s="5">
        <v>243</v>
      </c>
      <c r="F21" s="5">
        <f t="shared" si="0"/>
        <v>258</v>
      </c>
      <c r="G21" s="29">
        <f t="shared" si="2"/>
        <v>0.87489063867016625</v>
      </c>
      <c r="H21" s="29">
        <f t="shared" si="2"/>
        <v>0.86355785837651122</v>
      </c>
    </row>
    <row r="22" spans="1:8" ht="18" x14ac:dyDescent="0.35">
      <c r="A22" s="4" t="s">
        <v>75</v>
      </c>
      <c r="B22" s="4" t="s">
        <v>86</v>
      </c>
      <c r="C22" s="28" t="s">
        <v>76</v>
      </c>
      <c r="D22" s="5"/>
      <c r="E22" s="5">
        <v>239</v>
      </c>
      <c r="F22" s="5">
        <f t="shared" si="0"/>
        <v>254</v>
      </c>
      <c r="G22" s="29">
        <f t="shared" si="2"/>
        <v>0.87796312554872691</v>
      </c>
      <c r="H22" s="29">
        <f t="shared" si="2"/>
        <v>0.86655112651646449</v>
      </c>
    </row>
    <row r="23" spans="1:8" ht="18" x14ac:dyDescent="0.35">
      <c r="A23" s="4" t="s">
        <v>19</v>
      </c>
      <c r="B23" s="4" t="s">
        <v>69</v>
      </c>
      <c r="C23" s="28" t="s">
        <v>24</v>
      </c>
      <c r="D23" s="5">
        <v>1770</v>
      </c>
      <c r="E23" s="5">
        <v>207</v>
      </c>
      <c r="F23" s="5">
        <f t="shared" si="0"/>
        <v>222</v>
      </c>
      <c r="G23" s="29">
        <f t="shared" si="2"/>
        <v>0.90334236675700086</v>
      </c>
      <c r="H23" s="29">
        <f t="shared" si="2"/>
        <v>0.89126559714795006</v>
      </c>
    </row>
    <row r="24" spans="1:8" ht="18" x14ac:dyDescent="0.35">
      <c r="A24" s="4" t="s">
        <v>38</v>
      </c>
      <c r="B24" s="4" t="s">
        <v>82</v>
      </c>
      <c r="C24" s="28" t="s">
        <v>39</v>
      </c>
      <c r="D24" s="5">
        <v>485</v>
      </c>
      <c r="E24" s="5">
        <v>167</v>
      </c>
      <c r="F24" s="5">
        <f t="shared" si="0"/>
        <v>182</v>
      </c>
      <c r="G24" s="30">
        <f t="shared" ref="G24:H30" si="3">1000/(900+E24)</f>
        <v>0.93720712277413309</v>
      </c>
      <c r="H24" s="30">
        <f t="shared" si="3"/>
        <v>0.92421441774491686</v>
      </c>
    </row>
    <row r="25" spans="1:8" ht="18" x14ac:dyDescent="0.35">
      <c r="A25" s="4" t="s">
        <v>43</v>
      </c>
      <c r="B25" s="4" t="s">
        <v>83</v>
      </c>
      <c r="C25" s="28" t="s">
        <v>44</v>
      </c>
      <c r="D25" s="5">
        <v>97</v>
      </c>
      <c r="E25" s="5">
        <v>186</v>
      </c>
      <c r="F25" s="5">
        <f t="shared" si="0"/>
        <v>201</v>
      </c>
      <c r="G25" s="30">
        <f t="shared" si="3"/>
        <v>0.92081031307550643</v>
      </c>
      <c r="H25" s="30">
        <f t="shared" si="3"/>
        <v>0.90826521344232514</v>
      </c>
    </row>
    <row r="26" spans="1:8" ht="18" x14ac:dyDescent="0.35">
      <c r="A26" s="4" t="s">
        <v>46</v>
      </c>
      <c r="B26" s="4" t="s">
        <v>84</v>
      </c>
      <c r="C26" s="28" t="s">
        <v>47</v>
      </c>
      <c r="D26" s="5">
        <v>144</v>
      </c>
      <c r="E26" s="5">
        <v>194</v>
      </c>
      <c r="F26" s="5">
        <f t="shared" si="0"/>
        <v>209</v>
      </c>
      <c r="G26" s="30">
        <f t="shared" si="3"/>
        <v>0.91407678244972579</v>
      </c>
      <c r="H26" s="30">
        <f t="shared" si="3"/>
        <v>0.90171325518485124</v>
      </c>
    </row>
    <row r="27" spans="1:8" ht="18" x14ac:dyDescent="0.35">
      <c r="A27" s="4" t="s">
        <v>41</v>
      </c>
      <c r="B27" s="4" t="s">
        <v>85</v>
      </c>
      <c r="C27" s="28" t="s">
        <v>42</v>
      </c>
      <c r="D27" s="5">
        <v>505</v>
      </c>
      <c r="E27" s="5">
        <v>188</v>
      </c>
      <c r="F27" s="5">
        <f t="shared" si="0"/>
        <v>203</v>
      </c>
      <c r="G27" s="30">
        <f t="shared" si="3"/>
        <v>0.91911764705882348</v>
      </c>
      <c r="H27" s="30">
        <f t="shared" si="3"/>
        <v>0.90661831368993651</v>
      </c>
    </row>
    <row r="28" spans="1:8" ht="18" x14ac:dyDescent="0.35">
      <c r="A28" s="4" t="s">
        <v>48</v>
      </c>
      <c r="B28" s="4" t="s">
        <v>87</v>
      </c>
      <c r="C28" s="28" t="s">
        <v>49</v>
      </c>
      <c r="D28" s="5">
        <v>24</v>
      </c>
      <c r="E28" s="5">
        <v>201</v>
      </c>
      <c r="F28" s="5">
        <f t="shared" si="0"/>
        <v>216</v>
      </c>
      <c r="G28" s="30">
        <f t="shared" si="3"/>
        <v>0.90826521344232514</v>
      </c>
      <c r="H28" s="30">
        <f t="shared" si="3"/>
        <v>0.89605734767025091</v>
      </c>
    </row>
    <row r="29" spans="1:8" ht="18" x14ac:dyDescent="0.35">
      <c r="A29" s="4" t="s">
        <v>45</v>
      </c>
      <c r="B29" s="4" t="s">
        <v>90</v>
      </c>
      <c r="C29" s="28" t="s">
        <v>47</v>
      </c>
      <c r="D29" s="5">
        <v>11</v>
      </c>
      <c r="E29" s="5">
        <v>194</v>
      </c>
      <c r="F29" s="5">
        <f t="shared" si="0"/>
        <v>209</v>
      </c>
      <c r="G29" s="30">
        <f t="shared" si="3"/>
        <v>0.91407678244972579</v>
      </c>
      <c r="H29" s="30">
        <f t="shared" si="3"/>
        <v>0.90171325518485124</v>
      </c>
    </row>
    <row r="30" spans="1:8" ht="18" x14ac:dyDescent="0.35">
      <c r="A30" s="4" t="s">
        <v>40</v>
      </c>
      <c r="B30" s="4" t="s">
        <v>88</v>
      </c>
      <c r="C30" s="28" t="s">
        <v>89</v>
      </c>
      <c r="D30" s="5">
        <v>303</v>
      </c>
      <c r="E30" s="5">
        <v>183</v>
      </c>
      <c r="F30" s="5">
        <f t="shared" si="0"/>
        <v>198</v>
      </c>
      <c r="G30" s="30">
        <f t="shared" si="3"/>
        <v>0.92336103416435822</v>
      </c>
      <c r="H30" s="30">
        <f t="shared" si="3"/>
        <v>0.91074681238615662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Spring Race 1</vt:lpstr>
      <vt:lpstr>Spring Race 2</vt:lpstr>
      <vt:lpstr>Spring Race 3</vt:lpstr>
      <vt:lpstr>Spring Race 5</vt:lpstr>
      <vt:lpstr>Spring Race 6</vt:lpstr>
      <vt:lpstr>Spring Race 7</vt:lpstr>
      <vt:lpstr>Spring Race 8</vt:lpstr>
      <vt:lpstr>Race to the Pub</vt:lpstr>
      <vt:lpstr>All Member Summary</vt:lpstr>
      <vt:lpstr>RefSheet</vt:lpstr>
      <vt:lpstr>Various Handicaps</vt:lpstr>
      <vt:lpstr>Sheet1</vt:lpstr>
      <vt:lpstr>'All Member Summary'!Print_Area</vt:lpstr>
      <vt:lpstr>'Race to the Pub'!Print_Area</vt:lpstr>
      <vt:lpstr>RefSheet!Print_Area</vt:lpstr>
      <vt:lpstr>'Spring Race 1'!Print_Area</vt:lpstr>
      <vt:lpstr>'Spring Race 2'!Print_Area</vt:lpstr>
      <vt:lpstr>'Spring Race 3'!Print_Area</vt:lpstr>
      <vt:lpstr>'Spring Race 5'!Print_Area</vt:lpstr>
      <vt:lpstr>'Spring Race 6'!Print_Area</vt:lpstr>
      <vt:lpstr>'Spring Race 7'!Print_Area</vt:lpstr>
      <vt:lpstr>'Spring Race 8'!Print_Area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Paul Triska</cp:lastModifiedBy>
  <cp:lastPrinted>2014-03-22T14:45:41Z</cp:lastPrinted>
  <dcterms:created xsi:type="dcterms:W3CDTF">2012-01-17T03:16:29Z</dcterms:created>
  <dcterms:modified xsi:type="dcterms:W3CDTF">2014-05-12T10:34:43Z</dcterms:modified>
</cp:coreProperties>
</file>