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ocuments\BYRA\2016 BYRA\2016 Race Scoring\"/>
    </mc:Choice>
  </mc:AlternateContent>
  <bookViews>
    <workbookView xWindow="0" yWindow="0" windowWidth="28800" windowHeight="11448"/>
  </bookViews>
  <sheets>
    <sheet name="Spring" sheetId="2" r:id="rId1"/>
    <sheet name="Sheet1" sheetId="6" state="hidden" r:id="rId2"/>
  </sheets>
  <definedNames>
    <definedName name="_xlnm.Print_Area" localSheetId="1">Sheet1!$A$2:$A$18</definedName>
    <definedName name="_xlnm.Print_Area" localSheetId="0">Spring!$A$8:$L$56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5" i="2" l="1"/>
  <c r="W56" i="2"/>
  <c r="W57" i="2"/>
  <c r="W58" i="2"/>
  <c r="W59" i="2"/>
  <c r="W54" i="2"/>
  <c r="W44" i="2"/>
  <c r="W45" i="2"/>
  <c r="W46" i="2"/>
  <c r="W47" i="2"/>
  <c r="W43" i="2"/>
  <c r="W28" i="2"/>
  <c r="W29" i="2"/>
  <c r="W30" i="2"/>
  <c r="W31" i="2"/>
  <c r="W32" i="2"/>
  <c r="W33" i="2"/>
  <c r="W34" i="2"/>
  <c r="W35" i="2"/>
  <c r="W27" i="2"/>
  <c r="W16" i="2"/>
  <c r="W17" i="2"/>
  <c r="W19" i="2"/>
  <c r="W20" i="2"/>
  <c r="W21" i="2"/>
  <c r="W22" i="2"/>
  <c r="Y45" i="2" l="1"/>
  <c r="Y35" i="2"/>
  <c r="Y34" i="2"/>
  <c r="Y33" i="2"/>
  <c r="Y31" i="2"/>
  <c r="Y28" i="2"/>
  <c r="X28" i="2"/>
  <c r="Y17" i="2"/>
  <c r="X17" i="2"/>
</calcChain>
</file>

<file path=xl/comments1.xml><?xml version="1.0" encoding="utf-8"?>
<comments xmlns="http://schemas.openxmlformats.org/spreadsheetml/2006/main">
  <authors>
    <author>Michael Maloney</author>
  </authors>
  <commentList>
    <comment ref="Z43" authorId="0" shapeId="0">
      <text>
        <r>
          <rPr>
            <b/>
            <sz val="9"/>
            <color indexed="81"/>
            <rFont val="Tahoma"/>
            <charset val="1"/>
          </rPr>
          <t>Michael Maloney:</t>
        </r>
        <r>
          <rPr>
            <sz val="9"/>
            <color indexed="81"/>
            <rFont val="Tahoma"/>
            <charset val="1"/>
          </rPr>
          <t xml:space="preserve">
Carl wins tie breaker
</t>
        </r>
      </text>
    </comment>
  </commentList>
</comments>
</file>

<file path=xl/sharedStrings.xml><?xml version="1.0" encoding="utf-8"?>
<sst xmlns="http://schemas.openxmlformats.org/spreadsheetml/2006/main" count="347" uniqueCount="120">
  <si>
    <t/>
  </si>
  <si>
    <t>Columbia 29</t>
  </si>
  <si>
    <t>S-2 27 IB</t>
  </si>
  <si>
    <t>Felicite</t>
  </si>
  <si>
    <t>Johnson</t>
  </si>
  <si>
    <t>Tunnell</t>
  </si>
  <si>
    <t>Beneteau 285</t>
  </si>
  <si>
    <t>More Mischief</t>
  </si>
  <si>
    <t>Gearhart</t>
  </si>
  <si>
    <t>Catalina 30</t>
  </si>
  <si>
    <t>Got to Go</t>
  </si>
  <si>
    <t>Forrester</t>
  </si>
  <si>
    <t>S-2 9.2</t>
  </si>
  <si>
    <t>Alarming</t>
  </si>
  <si>
    <t>Oginz</t>
  </si>
  <si>
    <t>Beneteau 29</t>
  </si>
  <si>
    <t>Little Wing</t>
  </si>
  <si>
    <t>DeMestro</t>
  </si>
  <si>
    <t xml:space="preserve">
Final
Standing</t>
  </si>
  <si>
    <t>Average</t>
  </si>
  <si>
    <t>Throw
Out</t>
  </si>
  <si>
    <t>Total
Points</t>
  </si>
  <si>
    <t># Races</t>
  </si>
  <si>
    <t>Race 8</t>
  </si>
  <si>
    <t>Race 7</t>
  </si>
  <si>
    <t>Race 6</t>
  </si>
  <si>
    <t>Race 5</t>
  </si>
  <si>
    <t>Race 3</t>
  </si>
  <si>
    <t>Race 2</t>
  </si>
  <si>
    <t>Race 1</t>
  </si>
  <si>
    <t>Sail #</t>
  </si>
  <si>
    <t>Boat</t>
  </si>
  <si>
    <t>Boat Name</t>
  </si>
  <si>
    <t>Skipper</t>
  </si>
  <si>
    <t>San Juan 21</t>
  </si>
  <si>
    <t>Hunter 23</t>
  </si>
  <si>
    <t>Miekina</t>
  </si>
  <si>
    <t>Ericson 23</t>
  </si>
  <si>
    <t>Fever</t>
  </si>
  <si>
    <t>Short</t>
  </si>
  <si>
    <t>Second Wind</t>
  </si>
  <si>
    <t>Schraw</t>
  </si>
  <si>
    <t>Hunter 23.5</t>
  </si>
  <si>
    <t>Miss Virginia</t>
  </si>
  <si>
    <t>Perdue</t>
  </si>
  <si>
    <t>Alerion 20</t>
  </si>
  <si>
    <t>Destiny</t>
  </si>
  <si>
    <t>Whitt</t>
  </si>
  <si>
    <t>Harbor 20</t>
  </si>
  <si>
    <t>Stoic</t>
  </si>
  <si>
    <t>Hemler</t>
  </si>
  <si>
    <t>StressLess</t>
  </si>
  <si>
    <t>Breckenridge</t>
  </si>
  <si>
    <t>San Juan 24</t>
  </si>
  <si>
    <t>Fenix</t>
  </si>
  <si>
    <t>Firing</t>
  </si>
  <si>
    <t>C&amp;C 25</t>
  </si>
  <si>
    <t>Severence</t>
  </si>
  <si>
    <t>Evans</t>
  </si>
  <si>
    <t>Pearson 26</t>
  </si>
  <si>
    <t>Fools Game</t>
  </si>
  <si>
    <t>Hull</t>
  </si>
  <si>
    <t>S-2 6.7</t>
  </si>
  <si>
    <t>Gotcha</t>
  </si>
  <si>
    <t>Theis</t>
  </si>
  <si>
    <t>Blackwater Yacht Racing Association -  Fleet II (TWO)</t>
  </si>
  <si>
    <t>VX One</t>
  </si>
  <si>
    <t xml:space="preserve"> </t>
  </si>
  <si>
    <t>Gietl</t>
  </si>
  <si>
    <t>J22</t>
  </si>
  <si>
    <t>Catch 22</t>
  </si>
  <si>
    <t>Schiable</t>
  </si>
  <si>
    <t>J/24</t>
  </si>
  <si>
    <t>Blunder Bus</t>
  </si>
  <si>
    <t>Hardy</t>
  </si>
  <si>
    <t>Time Warp</t>
  </si>
  <si>
    <t>Sampson</t>
  </si>
  <si>
    <t>Rascal</t>
  </si>
  <si>
    <t>Phillip</t>
  </si>
  <si>
    <t>Boogie Board</t>
  </si>
  <si>
    <t>Maloney</t>
  </si>
  <si>
    <t>Dark Horse</t>
  </si>
  <si>
    <t>Forqurean</t>
  </si>
  <si>
    <t>Bandit</t>
  </si>
  <si>
    <t>Cliborne</t>
  </si>
  <si>
    <t>Blackwater Yacht Racing Association -  Fleet I (ONE)</t>
  </si>
  <si>
    <t>Glenn Cliborne</t>
  </si>
  <si>
    <t>"Bandit"</t>
  </si>
  <si>
    <t>Warren Theis</t>
  </si>
  <si>
    <t>"Gotcha"</t>
  </si>
  <si>
    <t>Gil Miekina</t>
  </si>
  <si>
    <t>"Tundra Swan"</t>
  </si>
  <si>
    <t>Chuck Tunnell</t>
  </si>
  <si>
    <t>"Janet Anne"</t>
  </si>
  <si>
    <t>Courageous</t>
  </si>
  <si>
    <t>Te Aroha</t>
  </si>
  <si>
    <t>Synergy</t>
  </si>
  <si>
    <t>Gobble</t>
  </si>
  <si>
    <t>Always Something</t>
  </si>
  <si>
    <t>Race 3   6/5/16</t>
  </si>
  <si>
    <t>Race 8   6/5/16</t>
  </si>
  <si>
    <t>&lt;---Gray = RC Score (Avg. of 4 best races)</t>
  </si>
  <si>
    <t>2016 Spring Series  Standings</t>
  </si>
  <si>
    <t>&lt;---Green = throw-out score for boats with at least 6 races</t>
  </si>
  <si>
    <t xml:space="preserve">Race 3  </t>
  </si>
  <si>
    <t>Race 7 Make up</t>
  </si>
  <si>
    <t>Race 8 Make up</t>
  </si>
  <si>
    <t>DNQ</t>
  </si>
  <si>
    <t xml:space="preserve">Race 3    </t>
  </si>
  <si>
    <t>DNF / 6</t>
  </si>
  <si>
    <t xml:space="preserve">Race 3   </t>
  </si>
  <si>
    <t>Blackwater Yacht Racing Association -  Fleet IV (FOUR)</t>
  </si>
  <si>
    <t>Blackwater Yacht Racing Association - Fleet III (THREE)</t>
  </si>
  <si>
    <t>2016 Fall Series</t>
  </si>
  <si>
    <t xml:space="preserve">2016 Spring Series </t>
  </si>
  <si>
    <t xml:space="preserve">2016 Fall Series  </t>
  </si>
  <si>
    <t>1.11*</t>
  </si>
  <si>
    <t>9*</t>
  </si>
  <si>
    <t>*NOTE: John Breckenridge participated in 11 races although he did not earn the RC Credit for Spring Make Up Races 3 &amp; 8</t>
  </si>
  <si>
    <t>Throw Out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</si>
</sst>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10"/>
      <name val="Calibri"/>
      <family val="2"/>
    </font>
    <font>
      <b/>
      <sz val="24"/>
      <color indexed="8"/>
      <name val="Calibri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4"/>
      <color theme="0"/>
      <name val="Calibri"/>
      <family val="2"/>
    </font>
    <font>
      <sz val="14"/>
      <color theme="1"/>
      <name val="Calibri"/>
      <family val="2"/>
    </font>
    <font>
      <sz val="11"/>
      <color theme="4"/>
      <name val="Calibri"/>
      <family val="2"/>
      <scheme val="minor"/>
    </font>
    <font>
      <b/>
      <sz val="14"/>
      <name val="Calibri"/>
      <family val="2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2" borderId="0" xfId="0" applyFill="1"/>
    <xf numFmtId="2" fontId="1" fillId="0" borderId="1" xfId="0" applyNumberFormat="1" applyFont="1" applyFill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1" fontId="1" fillId="0" borderId="1" xfId="0" applyNumberFormat="1" applyFont="1" applyFill="1" applyBorder="1" applyAlignment="1">
      <alignment horizontal="center"/>
    </xf>
    <xf numFmtId="2" fontId="2" fillId="0" borderId="1" xfId="0" applyNumberFormat="1" applyFont="1" applyBorder="1"/>
    <xf numFmtId="2" fontId="2" fillId="0" borderId="3" xfId="0" applyNumberFormat="1" applyFont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9" xfId="0" applyFill="1" applyBorder="1"/>
    <xf numFmtId="0" fontId="3" fillId="4" borderId="6" xfId="0" applyFont="1" applyFill="1" applyBorder="1" applyAlignment="1">
      <alignment horizontal="center"/>
    </xf>
    <xf numFmtId="0" fontId="0" fillId="4" borderId="9" xfId="0" applyFill="1" applyBorder="1"/>
    <xf numFmtId="0" fontId="3" fillId="5" borderId="6" xfId="0" applyFont="1" applyFill="1" applyBorder="1" applyAlignment="1">
      <alignment horizontal="centerContinuous"/>
    </xf>
    <xf numFmtId="0" fontId="0" fillId="5" borderId="8" xfId="0" applyFill="1" applyBorder="1" applyAlignment="1">
      <alignment horizontal="centerContinuous"/>
    </xf>
    <xf numFmtId="0" fontId="0" fillId="5" borderId="9" xfId="0" applyFill="1" applyBorder="1" applyAlignment="1">
      <alignment horizontal="centerContinuous"/>
    </xf>
    <xf numFmtId="0" fontId="0" fillId="2" borderId="0" xfId="0" applyFill="1" applyAlignment="1">
      <alignment horizontal="centerContinuous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/>
    <xf numFmtId="0" fontId="9" fillId="2" borderId="0" xfId="0" applyFont="1" applyFill="1"/>
    <xf numFmtId="0" fontId="10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/>
    <xf numFmtId="0" fontId="2" fillId="2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2" borderId="0" xfId="0" applyFont="1" applyFill="1" applyBorder="1"/>
    <xf numFmtId="0" fontId="11" fillId="0" borderId="0" xfId="0" applyFont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0" fillId="7" borderId="2" xfId="0" applyFill="1" applyBorder="1"/>
    <xf numFmtId="0" fontId="0" fillId="7" borderId="14" xfId="0" applyFill="1" applyBorder="1"/>
    <xf numFmtId="0" fontId="2" fillId="7" borderId="1" xfId="0" applyFont="1" applyFill="1" applyBorder="1" applyAlignment="1">
      <alignment horizontal="center" vertical="top"/>
    </xf>
    <xf numFmtId="0" fontId="0" fillId="6" borderId="0" xfId="0" applyFill="1"/>
    <xf numFmtId="0" fontId="0" fillId="6" borderId="1" xfId="0" applyFill="1" applyBorder="1"/>
    <xf numFmtId="0" fontId="0" fillId="2" borderId="0" xfId="0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2" borderId="5" xfId="0" applyFont="1" applyFill="1" applyBorder="1"/>
    <xf numFmtId="0" fontId="11" fillId="0" borderId="5" xfId="0" applyFont="1" applyBorder="1" applyAlignment="1"/>
    <xf numFmtId="2" fontId="1" fillId="0" borderId="0" xfId="0" applyNumberFormat="1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1" fillId="0" borderId="11" xfId="0" applyFont="1" applyBorder="1" applyAlignment="1">
      <alignment horizontal="left"/>
    </xf>
    <xf numFmtId="0" fontId="2" fillId="8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1" fillId="0" borderId="11" xfId="0" applyNumberFormat="1" applyFont="1" applyFill="1" applyBorder="1" applyAlignment="1">
      <alignment horizontal="center"/>
    </xf>
    <xf numFmtId="0" fontId="13" fillId="4" borderId="0" xfId="0" applyFont="1" applyFill="1"/>
    <xf numFmtId="0" fontId="1" fillId="0" borderId="0" xfId="0" applyFont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0" fontId="2" fillId="0" borderId="1" xfId="0" applyFont="1" applyFill="1" applyBorder="1" applyAlignment="1"/>
    <xf numFmtId="1" fontId="2" fillId="0" borderId="1" xfId="0" applyNumberFormat="1" applyFont="1" applyBorder="1" applyAlignment="1"/>
    <xf numFmtId="2" fontId="2" fillId="0" borderId="1" xfId="0" applyNumberFormat="1" applyFont="1" applyBorder="1" applyAlignment="1"/>
    <xf numFmtId="0" fontId="2" fillId="2" borderId="1" xfId="0" applyFont="1" applyFill="1" applyBorder="1" applyAlignment="1"/>
    <xf numFmtId="0" fontId="2" fillId="6" borderId="1" xfId="0" applyFont="1" applyFill="1" applyBorder="1" applyAlignment="1"/>
    <xf numFmtId="0" fontId="12" fillId="0" borderId="1" xfId="0" applyFont="1" applyFill="1" applyBorder="1" applyAlignment="1"/>
    <xf numFmtId="0" fontId="2" fillId="8" borderId="1" xfId="0" applyFont="1" applyFill="1" applyBorder="1" applyAlignment="1"/>
    <xf numFmtId="0" fontId="11" fillId="0" borderId="0" xfId="0" applyFont="1" applyBorder="1" applyAlignment="1"/>
    <xf numFmtId="0" fontId="2" fillId="0" borderId="0" xfId="0" applyFont="1" applyBorder="1" applyAlignment="1"/>
    <xf numFmtId="0" fontId="2" fillId="2" borderId="0" xfId="0" applyFont="1" applyFill="1" applyBorder="1" applyAlignment="1"/>
    <xf numFmtId="0" fontId="0" fillId="0" borderId="0" xfId="0" applyAlignment="1"/>
    <xf numFmtId="2" fontId="2" fillId="0" borderId="0" xfId="0" applyNumberFormat="1" applyFont="1" applyBorder="1" applyAlignment="1"/>
    <xf numFmtId="1" fontId="2" fillId="0" borderId="0" xfId="0" applyNumberFormat="1" applyFont="1" applyBorder="1" applyAlignment="1"/>
    <xf numFmtId="0" fontId="10" fillId="0" borderId="5" xfId="0" applyFont="1" applyBorder="1" applyAlignment="1"/>
    <xf numFmtId="0" fontId="3" fillId="0" borderId="5" xfId="0" applyFont="1" applyBorder="1" applyAlignment="1"/>
    <xf numFmtId="0" fontId="3" fillId="0" borderId="5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2" fillId="0" borderId="1" xfId="0" applyFont="1" applyFill="1" applyBorder="1" applyAlignment="1">
      <alignment vertical="top"/>
    </xf>
    <xf numFmtId="0" fontId="2" fillId="0" borderId="1" xfId="0" applyFont="1" applyBorder="1" applyAlignment="1"/>
    <xf numFmtId="0" fontId="2" fillId="0" borderId="5" xfId="0" applyFont="1" applyBorder="1" applyAlignment="1"/>
    <xf numFmtId="0" fontId="2" fillId="8" borderId="5" xfId="0" applyFont="1" applyFill="1" applyBorder="1" applyAlignment="1"/>
    <xf numFmtId="1" fontId="2" fillId="0" borderId="5" xfId="0" applyNumberFormat="1" applyFont="1" applyBorder="1" applyAlignment="1"/>
    <xf numFmtId="1" fontId="2" fillId="0" borderId="3" xfId="0" applyNumberFormat="1" applyFont="1" applyBorder="1" applyAlignme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6" fillId="2" borderId="16" xfId="0" applyFont="1" applyFill="1" applyBorder="1" applyAlignment="1"/>
    <xf numFmtId="0" fontId="6" fillId="2" borderId="0" xfId="0" applyFont="1" applyFill="1" applyAlignment="1"/>
    <xf numFmtId="0" fontId="14" fillId="3" borderId="9" xfId="0" applyFont="1" applyFill="1" applyBorder="1" applyAlignment="1"/>
    <xf numFmtId="0" fontId="5" fillId="3" borderId="6" xfId="0" applyFont="1" applyFill="1" applyBorder="1" applyAlignment="1"/>
    <xf numFmtId="0" fontId="4" fillId="5" borderId="9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15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30"/>
  <sheetViews>
    <sheetView tabSelected="1" topLeftCell="I43" workbookViewId="0">
      <selection activeCell="Q51" sqref="Q51"/>
    </sheetView>
  </sheetViews>
  <sheetFormatPr defaultRowHeight="14.4" x14ac:dyDescent="0.3"/>
  <cols>
    <col min="1" max="1" width="15.88671875" bestFit="1" customWidth="1"/>
    <col min="2" max="2" width="3" style="25" customWidth="1"/>
    <col min="3" max="3" width="19" style="1" customWidth="1"/>
    <col min="4" max="4" width="2.44140625" style="29" customWidth="1"/>
    <col min="13" max="13" width="4.6640625" customWidth="1"/>
  </cols>
  <sheetData>
    <row r="1" spans="1:26" ht="0.9" customHeight="1" x14ac:dyDescent="0.3"/>
    <row r="2" spans="1:26" ht="0.9" customHeight="1" x14ac:dyDescent="0.3"/>
    <row r="3" spans="1:26" ht="0.9" customHeight="1" x14ac:dyDescent="0.3"/>
    <row r="4" spans="1:26" ht="0.9" customHeight="1" x14ac:dyDescent="0.3"/>
    <row r="5" spans="1:26" ht="0.9" customHeight="1" x14ac:dyDescent="0.3"/>
    <row r="6" spans="1:26" ht="0.9" customHeight="1" x14ac:dyDescent="0.3"/>
    <row r="7" spans="1:26" ht="0.9" customHeight="1" x14ac:dyDescent="0.3"/>
    <row r="8" spans="1:26" x14ac:dyDescent="0.3">
      <c r="A8" s="53"/>
      <c r="B8" s="54"/>
      <c r="C8" s="1" t="s">
        <v>103</v>
      </c>
      <c r="D8" s="30"/>
      <c r="E8" s="1"/>
      <c r="F8" s="1"/>
      <c r="G8" s="1"/>
      <c r="H8" s="49"/>
      <c r="I8" s="50"/>
      <c r="J8" s="1" t="s">
        <v>101</v>
      </c>
      <c r="K8" s="1"/>
      <c r="L8" s="1"/>
      <c r="M8" s="30"/>
      <c r="N8" s="1"/>
      <c r="O8" s="1"/>
      <c r="P8" s="49"/>
      <c r="Q8" s="50"/>
      <c r="R8" s="1" t="s">
        <v>101</v>
      </c>
      <c r="S8" s="1"/>
      <c r="T8" s="1"/>
      <c r="U8" s="1"/>
      <c r="V8" s="1"/>
      <c r="W8" s="1"/>
      <c r="X8" s="1"/>
      <c r="Y8" s="1"/>
      <c r="Z8" s="1"/>
    </row>
    <row r="9" spans="1:26" ht="0.9" customHeight="1" x14ac:dyDescent="0.3">
      <c r="A9" s="52"/>
      <c r="M9" s="29"/>
    </row>
    <row r="10" spans="1:26" ht="0.9" customHeight="1" x14ac:dyDescent="0.3">
      <c r="M10" s="29"/>
    </row>
    <row r="11" spans="1:26" ht="31.8" thickBot="1" x14ac:dyDescent="0.65">
      <c r="A11" s="100" t="s">
        <v>85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24"/>
      <c r="Z11" s="24"/>
    </row>
    <row r="12" spans="1:26" ht="18" x14ac:dyDescent="0.35">
      <c r="A12" s="113" t="s">
        <v>102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 t="s">
        <v>115</v>
      </c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23"/>
      <c r="Z12" s="22"/>
    </row>
    <row r="13" spans="1:26" ht="16.2" thickBot="1" x14ac:dyDescent="0.35">
      <c r="A13" s="114"/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21"/>
      <c r="Z13" s="21"/>
    </row>
    <row r="14" spans="1:26" ht="44.4" thickBot="1" x14ac:dyDescent="0.4">
      <c r="A14" s="15" t="s">
        <v>33</v>
      </c>
      <c r="B14" s="15"/>
      <c r="C14" s="37" t="s">
        <v>32</v>
      </c>
      <c r="D14" s="31" t="s">
        <v>31</v>
      </c>
      <c r="E14" s="14" t="s">
        <v>30</v>
      </c>
      <c r="F14" s="14" t="s">
        <v>29</v>
      </c>
      <c r="G14" s="14" t="s">
        <v>28</v>
      </c>
      <c r="H14" s="13" t="s">
        <v>99</v>
      </c>
      <c r="I14" s="14" t="s">
        <v>26</v>
      </c>
      <c r="J14" s="14" t="s">
        <v>25</v>
      </c>
      <c r="K14" s="14" t="s">
        <v>24</v>
      </c>
      <c r="L14" s="13" t="s">
        <v>100</v>
      </c>
      <c r="M14" s="31" t="s">
        <v>31</v>
      </c>
      <c r="N14" s="14" t="s">
        <v>29</v>
      </c>
      <c r="O14" s="14" t="s">
        <v>28</v>
      </c>
      <c r="P14" s="13" t="s">
        <v>104</v>
      </c>
      <c r="Q14" s="14" t="s">
        <v>26</v>
      </c>
      <c r="R14" s="14" t="s">
        <v>25</v>
      </c>
      <c r="S14" s="13" t="s">
        <v>105</v>
      </c>
      <c r="T14" s="13" t="s">
        <v>106</v>
      </c>
      <c r="U14" s="115" t="s">
        <v>119</v>
      </c>
      <c r="V14" s="14" t="s">
        <v>22</v>
      </c>
      <c r="W14" s="13" t="s">
        <v>21</v>
      </c>
      <c r="X14" s="12" t="s">
        <v>20</v>
      </c>
      <c r="Y14" s="11" t="s">
        <v>19</v>
      </c>
      <c r="Z14" s="10" t="s">
        <v>18</v>
      </c>
    </row>
    <row r="15" spans="1:26" ht="18.600000000000001" thickTop="1" x14ac:dyDescent="0.35">
      <c r="A15" s="6" t="s">
        <v>84</v>
      </c>
      <c r="B15" s="4" t="s">
        <v>67</v>
      </c>
      <c r="C15" s="38" t="s">
        <v>83</v>
      </c>
      <c r="D15" s="32">
        <v>1</v>
      </c>
      <c r="E15" s="4">
        <v>2792</v>
      </c>
      <c r="F15" s="4">
        <v>1</v>
      </c>
      <c r="G15" s="4">
        <v>1</v>
      </c>
      <c r="H15" s="4"/>
      <c r="I15" s="4">
        <v>1</v>
      </c>
      <c r="J15" s="4">
        <v>1</v>
      </c>
      <c r="K15" s="4">
        <v>2</v>
      </c>
      <c r="L15" s="4"/>
      <c r="M15" s="32">
        <v>1</v>
      </c>
      <c r="N15" s="4">
        <v>3</v>
      </c>
      <c r="O15" s="36">
        <v>4</v>
      </c>
      <c r="P15" s="55">
        <v>2.25</v>
      </c>
      <c r="Q15" s="4">
        <v>2</v>
      </c>
      <c r="R15" s="4">
        <v>2</v>
      </c>
      <c r="S15" s="4">
        <v>3</v>
      </c>
      <c r="T15" s="4">
        <v>2</v>
      </c>
      <c r="U15" s="4">
        <v>-4</v>
      </c>
      <c r="V15" s="5">
        <v>12</v>
      </c>
      <c r="W15" s="16">
        <v>20.25</v>
      </c>
      <c r="X15" s="5">
        <v>1</v>
      </c>
      <c r="Y15" s="9">
        <v>1.84</v>
      </c>
      <c r="Z15" s="7">
        <v>2</v>
      </c>
    </row>
    <row r="16" spans="1:26" ht="18" x14ac:dyDescent="0.35">
      <c r="A16" s="6" t="s">
        <v>82</v>
      </c>
      <c r="B16" s="4" t="s">
        <v>67</v>
      </c>
      <c r="C16" s="38" t="s">
        <v>81</v>
      </c>
      <c r="D16" s="32" t="s">
        <v>72</v>
      </c>
      <c r="E16" s="4">
        <v>1024</v>
      </c>
      <c r="F16" s="4">
        <v>2</v>
      </c>
      <c r="G16" s="4">
        <v>2</v>
      </c>
      <c r="H16" s="4">
        <v>2</v>
      </c>
      <c r="I16" s="4">
        <v>3</v>
      </c>
      <c r="J16" s="4">
        <v>2</v>
      </c>
      <c r="K16" s="35">
        <v>5</v>
      </c>
      <c r="L16" s="4">
        <v>2</v>
      </c>
      <c r="M16" s="32" t="s">
        <v>72</v>
      </c>
      <c r="N16" s="4">
        <v>2</v>
      </c>
      <c r="O16" s="4">
        <v>5</v>
      </c>
      <c r="P16" s="4" t="s">
        <v>67</v>
      </c>
      <c r="Q16" s="4">
        <v>3</v>
      </c>
      <c r="R16" s="4">
        <v>3</v>
      </c>
      <c r="S16" s="56" t="s">
        <v>67</v>
      </c>
      <c r="T16" s="56" t="s">
        <v>67</v>
      </c>
      <c r="U16" s="56" t="s">
        <v>67</v>
      </c>
      <c r="V16" s="5">
        <v>11</v>
      </c>
      <c r="W16" s="16">
        <f t="shared" ref="W16:W21" si="0">SUM(F16:U16)</f>
        <v>31</v>
      </c>
      <c r="X16" s="5"/>
      <c r="Y16" s="3">
        <v>2.81</v>
      </c>
      <c r="Z16" s="7">
        <v>3</v>
      </c>
    </row>
    <row r="17" spans="1:26" ht="18" x14ac:dyDescent="0.35">
      <c r="A17" s="6" t="s">
        <v>80</v>
      </c>
      <c r="B17" s="4" t="s">
        <v>67</v>
      </c>
      <c r="C17" s="38" t="s">
        <v>79</v>
      </c>
      <c r="D17" s="32">
        <v>4</v>
      </c>
      <c r="E17" s="4">
        <v>1742</v>
      </c>
      <c r="F17" s="4">
        <v>3</v>
      </c>
      <c r="G17" s="4">
        <v>3</v>
      </c>
      <c r="H17" s="35"/>
      <c r="I17" s="4">
        <v>2</v>
      </c>
      <c r="J17" s="4">
        <v>4</v>
      </c>
      <c r="K17" s="4">
        <v>3</v>
      </c>
      <c r="L17" s="4"/>
      <c r="M17" s="32">
        <v>4</v>
      </c>
      <c r="N17" s="4">
        <v>4</v>
      </c>
      <c r="O17" s="4">
        <v>2</v>
      </c>
      <c r="P17" s="35">
        <v>2</v>
      </c>
      <c r="Q17" s="4" t="s">
        <v>67</v>
      </c>
      <c r="R17" s="4" t="s">
        <v>67</v>
      </c>
      <c r="S17" s="55">
        <v>3.5</v>
      </c>
      <c r="T17" s="55">
        <v>3.5</v>
      </c>
      <c r="U17" s="4"/>
      <c r="V17" s="5">
        <v>10</v>
      </c>
      <c r="W17" s="16">
        <f t="shared" si="0"/>
        <v>34</v>
      </c>
      <c r="X17" s="5">
        <f>MAX(N17:T17)</f>
        <v>4</v>
      </c>
      <c r="Y17" s="3">
        <f>15/6</f>
        <v>2.5</v>
      </c>
      <c r="Z17" s="7" t="s">
        <v>107</v>
      </c>
    </row>
    <row r="18" spans="1:26" ht="18" x14ac:dyDescent="0.35">
      <c r="A18" s="6" t="s">
        <v>78</v>
      </c>
      <c r="B18" s="4" t="s">
        <v>67</v>
      </c>
      <c r="C18" s="38" t="s">
        <v>77</v>
      </c>
      <c r="D18" s="32">
        <v>2</v>
      </c>
      <c r="E18" s="4">
        <v>3511</v>
      </c>
      <c r="F18" s="48">
        <v>1.5</v>
      </c>
      <c r="G18" s="36">
        <v>1.5</v>
      </c>
      <c r="H18" s="4">
        <v>1</v>
      </c>
      <c r="I18" s="36">
        <v>4</v>
      </c>
      <c r="J18" s="36">
        <v>3</v>
      </c>
      <c r="K18" s="4">
        <v>1</v>
      </c>
      <c r="L18" s="4">
        <v>1</v>
      </c>
      <c r="M18" s="32">
        <v>2</v>
      </c>
      <c r="N18" s="56">
        <v>1</v>
      </c>
      <c r="O18" s="56">
        <v>1</v>
      </c>
      <c r="P18" s="56">
        <v>1</v>
      </c>
      <c r="Q18" s="56">
        <v>1</v>
      </c>
      <c r="R18" s="56">
        <v>1</v>
      </c>
      <c r="S18" s="56">
        <v>1</v>
      </c>
      <c r="T18" s="56">
        <v>1</v>
      </c>
      <c r="U18" s="56">
        <v>-8.5</v>
      </c>
      <c r="V18" s="5">
        <v>14</v>
      </c>
      <c r="W18" s="16">
        <v>11.5</v>
      </c>
      <c r="X18" s="5">
        <v>3</v>
      </c>
      <c r="Y18" s="3">
        <v>1.05</v>
      </c>
      <c r="Z18" s="7">
        <v>1</v>
      </c>
    </row>
    <row r="19" spans="1:26" ht="18" x14ac:dyDescent="0.35">
      <c r="A19" s="6" t="s">
        <v>76</v>
      </c>
      <c r="B19" s="4"/>
      <c r="C19" s="38" t="s">
        <v>75</v>
      </c>
      <c r="D19" s="32" t="s">
        <v>72</v>
      </c>
      <c r="E19" s="4">
        <v>1248</v>
      </c>
      <c r="F19" s="4">
        <v>5</v>
      </c>
      <c r="G19" s="4">
        <v>5</v>
      </c>
      <c r="H19" s="4" t="s">
        <v>0</v>
      </c>
      <c r="I19" s="4" t="s">
        <v>0</v>
      </c>
      <c r="J19" s="4" t="s">
        <v>0</v>
      </c>
      <c r="K19" s="4">
        <v>6</v>
      </c>
      <c r="L19" s="4" t="s">
        <v>0</v>
      </c>
      <c r="M19" s="32" t="s">
        <v>72</v>
      </c>
      <c r="N19" s="4">
        <v>6</v>
      </c>
      <c r="O19" s="4">
        <v>6</v>
      </c>
      <c r="P19" s="4" t="s">
        <v>0</v>
      </c>
      <c r="Q19" s="4" t="s">
        <v>0</v>
      </c>
      <c r="R19" s="4" t="s">
        <v>0</v>
      </c>
      <c r="S19" s="4" t="s">
        <v>67</v>
      </c>
      <c r="T19" s="4" t="s">
        <v>0</v>
      </c>
      <c r="U19" s="4"/>
      <c r="V19" s="5">
        <v>5</v>
      </c>
      <c r="W19" s="16">
        <f t="shared" si="0"/>
        <v>28</v>
      </c>
      <c r="X19" s="5"/>
      <c r="Y19" s="3">
        <v>5.6</v>
      </c>
      <c r="Z19" s="7"/>
    </row>
    <row r="20" spans="1:26" ht="18" hidden="1" customHeight="1" x14ac:dyDescent="0.35">
      <c r="A20" s="6" t="s">
        <v>74</v>
      </c>
      <c r="B20" s="4"/>
      <c r="C20" s="38" t="s">
        <v>73</v>
      </c>
      <c r="D20" s="32" t="s">
        <v>72</v>
      </c>
      <c r="E20" s="4"/>
      <c r="F20" s="4" t="s">
        <v>0</v>
      </c>
      <c r="G20" s="4" t="s">
        <v>0</v>
      </c>
      <c r="H20" s="4"/>
      <c r="I20" s="4" t="s">
        <v>0</v>
      </c>
      <c r="J20" s="4"/>
      <c r="K20" s="4"/>
      <c r="L20" s="4" t="s">
        <v>0</v>
      </c>
      <c r="M20" s="32" t="s">
        <v>72</v>
      </c>
      <c r="N20" s="4" t="s">
        <v>0</v>
      </c>
      <c r="O20" s="4" t="s">
        <v>0</v>
      </c>
      <c r="P20" s="4"/>
      <c r="Q20" s="4" t="s">
        <v>0</v>
      </c>
      <c r="R20" s="4"/>
      <c r="S20" s="4"/>
      <c r="T20" s="4" t="s">
        <v>0</v>
      </c>
      <c r="U20" s="4"/>
      <c r="V20" s="5"/>
      <c r="W20" s="16">
        <f t="shared" si="0"/>
        <v>0</v>
      </c>
      <c r="X20" s="5"/>
      <c r="Y20" s="3"/>
      <c r="Z20" s="7"/>
    </row>
    <row r="21" spans="1:26" ht="18" x14ac:dyDescent="0.35">
      <c r="A21" s="6" t="s">
        <v>71</v>
      </c>
      <c r="B21" s="4" t="s">
        <v>67</v>
      </c>
      <c r="C21" s="39" t="s">
        <v>70</v>
      </c>
      <c r="D21" s="32" t="s">
        <v>69</v>
      </c>
      <c r="E21" s="4">
        <v>826</v>
      </c>
      <c r="F21" s="4">
        <v>4</v>
      </c>
      <c r="G21" s="4">
        <v>4</v>
      </c>
      <c r="H21" s="4"/>
      <c r="I21" s="35">
        <v>5</v>
      </c>
      <c r="J21" s="4">
        <v>5</v>
      </c>
      <c r="K21" s="4">
        <v>4</v>
      </c>
      <c r="L21" s="4"/>
      <c r="M21" s="32" t="s">
        <v>69</v>
      </c>
      <c r="N21" s="36">
        <v>5</v>
      </c>
      <c r="O21" s="4">
        <v>3</v>
      </c>
      <c r="P21" s="4">
        <v>3</v>
      </c>
      <c r="Q21" s="35">
        <v>4</v>
      </c>
      <c r="R21" s="4">
        <v>4</v>
      </c>
      <c r="S21" s="4">
        <v>2</v>
      </c>
      <c r="T21" s="4">
        <v>3</v>
      </c>
      <c r="U21" s="4">
        <v>-5</v>
      </c>
      <c r="V21" s="5">
        <v>12</v>
      </c>
      <c r="W21" s="16">
        <f t="shared" si="0"/>
        <v>41</v>
      </c>
      <c r="X21" s="5">
        <v>1</v>
      </c>
      <c r="Y21" s="3">
        <v>3.73</v>
      </c>
      <c r="Z21" s="7">
        <v>4</v>
      </c>
    </row>
    <row r="22" spans="1:26" ht="18" hidden="1" customHeight="1" x14ac:dyDescent="0.35">
      <c r="A22" s="6" t="s">
        <v>68</v>
      </c>
      <c r="B22" s="4"/>
      <c r="C22" s="39" t="s">
        <v>67</v>
      </c>
      <c r="D22" s="32" t="s">
        <v>66</v>
      </c>
      <c r="E22" s="4">
        <v>119</v>
      </c>
      <c r="F22" s="4" t="s">
        <v>0</v>
      </c>
      <c r="G22" s="4" t="s">
        <v>0</v>
      </c>
      <c r="H22" s="4" t="s">
        <v>0</v>
      </c>
      <c r="I22" s="4" t="s">
        <v>0</v>
      </c>
      <c r="J22" s="4" t="s">
        <v>0</v>
      </c>
      <c r="K22" s="4" t="s">
        <v>0</v>
      </c>
      <c r="L22" s="4" t="s">
        <v>0</v>
      </c>
      <c r="M22" s="32" t="s">
        <v>66</v>
      </c>
      <c r="N22" s="4" t="s">
        <v>0</v>
      </c>
      <c r="O22" s="4" t="s">
        <v>0</v>
      </c>
      <c r="P22" s="4" t="s">
        <v>0</v>
      </c>
      <c r="Q22" s="4" t="s">
        <v>0</v>
      </c>
      <c r="R22" s="4" t="s">
        <v>0</v>
      </c>
      <c r="S22" s="4" t="s">
        <v>0</v>
      </c>
      <c r="T22" s="4" t="s">
        <v>0</v>
      </c>
      <c r="U22" s="4"/>
      <c r="V22" s="8"/>
      <c r="W22" s="16">
        <f t="shared" ref="W22" si="1">SUM(F22:U22)</f>
        <v>0</v>
      </c>
      <c r="X22" s="4" t="s">
        <v>0</v>
      </c>
      <c r="Y22" s="3" t="s">
        <v>0</v>
      </c>
      <c r="Z22" s="2" t="s">
        <v>0</v>
      </c>
    </row>
    <row r="23" spans="1:26" ht="31.8" thickBot="1" x14ac:dyDescent="0.65">
      <c r="A23" s="100" t="s">
        <v>65</v>
      </c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"/>
      <c r="Z23" s="1"/>
    </row>
    <row r="24" spans="1:26" ht="18" x14ac:dyDescent="0.35">
      <c r="A24" s="101" t="s">
        <v>114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 t="s">
        <v>113</v>
      </c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20"/>
      <c r="Z24" s="20"/>
    </row>
    <row r="25" spans="1:26" ht="16.2" thickBot="1" x14ac:dyDescent="0.35">
      <c r="A25" s="102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19"/>
      <c r="Z25" s="19"/>
    </row>
    <row r="26" spans="1:26" ht="44.4" thickBot="1" x14ac:dyDescent="0.4">
      <c r="A26" s="15" t="s">
        <v>33</v>
      </c>
      <c r="B26" s="15"/>
      <c r="C26" s="37" t="s">
        <v>32</v>
      </c>
      <c r="D26" s="31" t="s">
        <v>31</v>
      </c>
      <c r="E26" s="14" t="s">
        <v>30</v>
      </c>
      <c r="F26" s="14" t="s">
        <v>29</v>
      </c>
      <c r="G26" s="14" t="s">
        <v>28</v>
      </c>
      <c r="H26" s="13" t="s">
        <v>99</v>
      </c>
      <c r="I26" s="14" t="s">
        <v>26</v>
      </c>
      <c r="J26" s="14" t="s">
        <v>25</v>
      </c>
      <c r="K26" s="14" t="s">
        <v>24</v>
      </c>
      <c r="L26" s="13" t="s">
        <v>100</v>
      </c>
      <c r="M26" s="31" t="s">
        <v>31</v>
      </c>
      <c r="N26" s="14" t="s">
        <v>29</v>
      </c>
      <c r="O26" s="14" t="s">
        <v>28</v>
      </c>
      <c r="P26" s="13" t="s">
        <v>108</v>
      </c>
      <c r="Q26" s="14" t="s">
        <v>26</v>
      </c>
      <c r="R26" s="14" t="s">
        <v>25</v>
      </c>
      <c r="S26" s="13" t="s">
        <v>105</v>
      </c>
      <c r="T26" s="13" t="s">
        <v>106</v>
      </c>
      <c r="U26" s="115" t="s">
        <v>119</v>
      </c>
      <c r="V26" s="14" t="s">
        <v>22</v>
      </c>
      <c r="W26" s="13" t="s">
        <v>21</v>
      </c>
      <c r="X26" s="12" t="s">
        <v>20</v>
      </c>
      <c r="Y26" s="11" t="s">
        <v>19</v>
      </c>
      <c r="Z26" s="10" t="s">
        <v>18</v>
      </c>
    </row>
    <row r="27" spans="1:26" ht="18.600000000000001" thickTop="1" x14ac:dyDescent="0.35">
      <c r="A27" s="6" t="s">
        <v>64</v>
      </c>
      <c r="B27" s="4">
        <v>1</v>
      </c>
      <c r="C27" s="38" t="s">
        <v>63</v>
      </c>
      <c r="D27" s="33" t="s">
        <v>62</v>
      </c>
      <c r="E27" s="4">
        <v>75</v>
      </c>
      <c r="F27" s="4">
        <v>1</v>
      </c>
      <c r="G27" s="35">
        <v>3</v>
      </c>
      <c r="H27" s="35">
        <v>1</v>
      </c>
      <c r="I27" s="48">
        <v>1.5</v>
      </c>
      <c r="J27" s="48">
        <v>1.5</v>
      </c>
      <c r="K27" s="4"/>
      <c r="L27" s="4">
        <v>1</v>
      </c>
      <c r="M27" s="33" t="s">
        <v>62</v>
      </c>
      <c r="N27" s="56">
        <v>3</v>
      </c>
      <c r="O27" s="56">
        <v>5</v>
      </c>
      <c r="P27" s="56" t="s">
        <v>109</v>
      </c>
      <c r="Q27" s="56"/>
      <c r="R27" s="56"/>
      <c r="S27" s="56">
        <v>3</v>
      </c>
      <c r="T27" s="56">
        <v>3</v>
      </c>
      <c r="U27" s="56" t="s">
        <v>67</v>
      </c>
      <c r="V27" s="5">
        <v>11</v>
      </c>
      <c r="W27" s="16">
        <f>SUM(F27:U27)</f>
        <v>23</v>
      </c>
      <c r="X27" s="5" t="s">
        <v>67</v>
      </c>
      <c r="Y27" s="9">
        <v>2.09</v>
      </c>
      <c r="Z27" s="7">
        <v>2</v>
      </c>
    </row>
    <row r="28" spans="1:26" ht="18" hidden="1" customHeight="1" x14ac:dyDescent="0.35">
      <c r="A28" s="6" t="s">
        <v>61</v>
      </c>
      <c r="B28" s="4"/>
      <c r="C28" s="38" t="s">
        <v>60</v>
      </c>
      <c r="D28" s="33" t="s">
        <v>59</v>
      </c>
      <c r="E28" s="4">
        <v>1183</v>
      </c>
      <c r="F28" s="4"/>
      <c r="G28" s="4"/>
      <c r="H28" s="4"/>
      <c r="I28" s="4"/>
      <c r="J28" s="4"/>
      <c r="K28" s="35"/>
      <c r="L28" s="4"/>
      <c r="M28" s="33" t="s">
        <v>59</v>
      </c>
      <c r="N28" s="56"/>
      <c r="O28" s="56"/>
      <c r="P28" s="56"/>
      <c r="Q28" s="56"/>
      <c r="R28" s="56"/>
      <c r="S28" s="56"/>
      <c r="T28" s="56"/>
      <c r="U28" s="56"/>
      <c r="V28" s="5"/>
      <c r="W28" s="16">
        <f t="shared" ref="W28:W35" si="2">SUM(F28:U28)</f>
        <v>0</v>
      </c>
      <c r="X28" s="5">
        <f>MAX(N28:T28)</f>
        <v>0</v>
      </c>
      <c r="Y28" s="3">
        <f>30/6</f>
        <v>5</v>
      </c>
      <c r="Z28" s="7">
        <v>6</v>
      </c>
    </row>
    <row r="29" spans="1:26" ht="18" x14ac:dyDescent="0.35">
      <c r="A29" s="6" t="s">
        <v>58</v>
      </c>
      <c r="B29" s="4"/>
      <c r="C29" s="38" t="s">
        <v>57</v>
      </c>
      <c r="D29" s="33" t="s">
        <v>56</v>
      </c>
      <c r="E29" s="4">
        <v>14755</v>
      </c>
      <c r="F29" s="4" t="s">
        <v>0</v>
      </c>
      <c r="G29" s="4" t="s">
        <v>0</v>
      </c>
      <c r="H29" s="48" t="s">
        <v>0</v>
      </c>
      <c r="I29" s="4"/>
      <c r="J29" s="4" t="s">
        <v>0</v>
      </c>
      <c r="K29" s="4"/>
      <c r="L29" s="48"/>
      <c r="M29" s="33" t="s">
        <v>56</v>
      </c>
      <c r="N29" s="56"/>
      <c r="O29" s="56"/>
      <c r="P29" s="56"/>
      <c r="Q29" s="56"/>
      <c r="R29" s="56"/>
      <c r="S29" s="56"/>
      <c r="T29" s="56"/>
      <c r="U29" s="56"/>
      <c r="V29" s="5"/>
      <c r="W29" s="16">
        <f t="shared" si="2"/>
        <v>0</v>
      </c>
      <c r="X29" s="5"/>
      <c r="Y29" s="3"/>
      <c r="Z29" s="7"/>
    </row>
    <row r="30" spans="1:26" ht="18" x14ac:dyDescent="0.35">
      <c r="A30" s="6" t="s">
        <v>36</v>
      </c>
      <c r="B30" s="4" t="s">
        <v>67</v>
      </c>
      <c r="C30" s="38" t="s">
        <v>96</v>
      </c>
      <c r="D30" s="33" t="s">
        <v>53</v>
      </c>
      <c r="E30" s="4">
        <v>215</v>
      </c>
      <c r="F30" s="4">
        <v>4</v>
      </c>
      <c r="G30" s="4">
        <v>1</v>
      </c>
      <c r="H30" s="4" t="s">
        <v>0</v>
      </c>
      <c r="I30" s="4">
        <v>4</v>
      </c>
      <c r="J30" s="4" t="s">
        <v>0</v>
      </c>
      <c r="K30" s="4">
        <v>3</v>
      </c>
      <c r="L30" s="4" t="s">
        <v>0</v>
      </c>
      <c r="M30" s="34" t="s">
        <v>53</v>
      </c>
      <c r="N30" s="72">
        <v>6</v>
      </c>
      <c r="O30" s="72">
        <v>3</v>
      </c>
      <c r="P30" s="72"/>
      <c r="Q30" s="72"/>
      <c r="R30" s="72"/>
      <c r="S30" s="72">
        <v>4</v>
      </c>
      <c r="T30" s="72">
        <v>4</v>
      </c>
      <c r="U30" s="72"/>
      <c r="V30" s="5">
        <v>8</v>
      </c>
      <c r="W30" s="74">
        <f t="shared" si="2"/>
        <v>29</v>
      </c>
      <c r="X30" s="73"/>
      <c r="Y30" s="3"/>
      <c r="Z30" s="7" t="s">
        <v>107</v>
      </c>
    </row>
    <row r="31" spans="1:26" ht="18" x14ac:dyDescent="0.35">
      <c r="A31" s="6" t="s">
        <v>55</v>
      </c>
      <c r="B31" s="4"/>
      <c r="C31" s="38" t="s">
        <v>54</v>
      </c>
      <c r="D31" s="33" t="s">
        <v>53</v>
      </c>
      <c r="E31" s="4">
        <v>556</v>
      </c>
      <c r="F31" s="4">
        <v>7</v>
      </c>
      <c r="G31" s="4" t="s">
        <v>0</v>
      </c>
      <c r="H31" s="4"/>
      <c r="I31" s="4"/>
      <c r="J31" s="4"/>
      <c r="K31" s="4"/>
      <c r="L31" s="4"/>
      <c r="M31" s="34" t="s">
        <v>53</v>
      </c>
      <c r="N31" s="72">
        <v>5</v>
      </c>
      <c r="O31" s="72">
        <v>7</v>
      </c>
      <c r="P31" s="72">
        <v>4</v>
      </c>
      <c r="Q31" s="72"/>
      <c r="R31" s="72"/>
      <c r="S31" s="72"/>
      <c r="T31" s="72"/>
      <c r="U31" s="72"/>
      <c r="V31" s="5">
        <v>4</v>
      </c>
      <c r="W31" s="74">
        <f t="shared" si="2"/>
        <v>23</v>
      </c>
      <c r="X31" s="73"/>
      <c r="Y31" s="3">
        <f>W31/V31</f>
        <v>5.75</v>
      </c>
      <c r="Z31" s="7" t="s">
        <v>107</v>
      </c>
    </row>
    <row r="32" spans="1:26" ht="18" x14ac:dyDescent="0.35">
      <c r="A32" s="6" t="s">
        <v>52</v>
      </c>
      <c r="B32" s="4"/>
      <c r="C32" s="38" t="s">
        <v>51</v>
      </c>
      <c r="D32" s="33" t="s">
        <v>48</v>
      </c>
      <c r="E32" s="4">
        <v>212</v>
      </c>
      <c r="F32" s="4"/>
      <c r="G32" s="4" t="s">
        <v>0</v>
      </c>
      <c r="H32" s="48"/>
      <c r="I32" s="4">
        <v>1</v>
      </c>
      <c r="J32" s="4">
        <v>1</v>
      </c>
      <c r="K32" s="4" t="s">
        <v>0</v>
      </c>
      <c r="L32" s="48"/>
      <c r="M32" s="34" t="s">
        <v>48</v>
      </c>
      <c r="N32" s="72">
        <v>1</v>
      </c>
      <c r="O32" s="72">
        <v>1</v>
      </c>
      <c r="P32" s="72">
        <v>1</v>
      </c>
      <c r="Q32" s="72">
        <v>1</v>
      </c>
      <c r="R32" s="75">
        <v>2</v>
      </c>
      <c r="S32" s="72">
        <v>1</v>
      </c>
      <c r="T32" s="72">
        <v>1</v>
      </c>
      <c r="U32" s="72"/>
      <c r="V32" s="5" t="s">
        <v>117</v>
      </c>
      <c r="W32" s="74">
        <f t="shared" si="2"/>
        <v>10</v>
      </c>
      <c r="X32" s="73"/>
      <c r="Y32" s="3" t="s">
        <v>116</v>
      </c>
      <c r="Z32" s="7">
        <v>1</v>
      </c>
    </row>
    <row r="33" spans="1:26" ht="18" x14ac:dyDescent="0.35">
      <c r="A33" s="6" t="s">
        <v>50</v>
      </c>
      <c r="B33" s="4" t="s">
        <v>67</v>
      </c>
      <c r="C33" s="38" t="s">
        <v>49</v>
      </c>
      <c r="D33" s="33" t="s">
        <v>48</v>
      </c>
      <c r="E33" s="4">
        <v>330</v>
      </c>
      <c r="F33" s="4">
        <v>2</v>
      </c>
      <c r="G33" s="4">
        <v>2</v>
      </c>
      <c r="H33" s="4">
        <v>3</v>
      </c>
      <c r="I33" s="36">
        <v>6</v>
      </c>
      <c r="J33" s="4"/>
      <c r="K33" s="4">
        <v>1</v>
      </c>
      <c r="L33" s="4">
        <v>4</v>
      </c>
      <c r="M33" s="34" t="s">
        <v>48</v>
      </c>
      <c r="N33" s="76">
        <v>4</v>
      </c>
      <c r="O33" s="72">
        <v>4</v>
      </c>
      <c r="P33" s="72">
        <v>2</v>
      </c>
      <c r="Q33" s="72">
        <v>3</v>
      </c>
      <c r="R33" s="72">
        <v>1</v>
      </c>
      <c r="S33" s="72">
        <v>2</v>
      </c>
      <c r="T33" s="72">
        <v>2</v>
      </c>
      <c r="U33" s="77">
        <v>-10</v>
      </c>
      <c r="V33" s="5">
        <v>13</v>
      </c>
      <c r="W33" s="74">
        <f t="shared" si="2"/>
        <v>26</v>
      </c>
      <c r="X33" s="5">
        <v>2</v>
      </c>
      <c r="Y33" s="3">
        <f>18/6</f>
        <v>3</v>
      </c>
      <c r="Z33" s="7">
        <v>3</v>
      </c>
    </row>
    <row r="34" spans="1:26" ht="18" x14ac:dyDescent="0.35">
      <c r="A34" s="6" t="s">
        <v>47</v>
      </c>
      <c r="B34" s="4" t="s">
        <v>67</v>
      </c>
      <c r="C34" s="38" t="s">
        <v>46</v>
      </c>
      <c r="D34" s="33" t="s">
        <v>45</v>
      </c>
      <c r="E34" s="4">
        <v>6</v>
      </c>
      <c r="F34" s="4">
        <v>7</v>
      </c>
      <c r="G34" s="4" t="s">
        <v>0</v>
      </c>
      <c r="H34" s="4"/>
      <c r="I34" s="4">
        <v>2</v>
      </c>
      <c r="J34" s="4">
        <v>2</v>
      </c>
      <c r="K34" s="4"/>
      <c r="L34" s="4"/>
      <c r="M34" s="34" t="s">
        <v>45</v>
      </c>
      <c r="N34" s="72">
        <v>2</v>
      </c>
      <c r="O34" s="72">
        <v>2</v>
      </c>
      <c r="P34" s="75">
        <v>3</v>
      </c>
      <c r="Q34" s="72">
        <v>2</v>
      </c>
      <c r="R34" s="72">
        <v>3</v>
      </c>
      <c r="S34" s="78">
        <v>2.25</v>
      </c>
      <c r="T34" s="78">
        <v>2.25</v>
      </c>
      <c r="U34" s="72"/>
      <c r="V34" s="5">
        <v>10</v>
      </c>
      <c r="W34" s="74">
        <f t="shared" si="2"/>
        <v>27.5</v>
      </c>
      <c r="X34" s="73"/>
      <c r="Y34" s="3">
        <f>20/5</f>
        <v>4</v>
      </c>
      <c r="Z34" s="7" t="s">
        <v>107</v>
      </c>
    </row>
    <row r="35" spans="1:26" ht="18" x14ac:dyDescent="0.35">
      <c r="A35" s="6" t="s">
        <v>5</v>
      </c>
      <c r="B35" s="4" t="s">
        <v>67</v>
      </c>
      <c r="C35" s="38" t="s">
        <v>94</v>
      </c>
      <c r="D35" s="33" t="s">
        <v>48</v>
      </c>
      <c r="E35" s="4">
        <v>278</v>
      </c>
      <c r="F35" s="4">
        <v>3</v>
      </c>
      <c r="G35" s="35">
        <v>5</v>
      </c>
      <c r="H35" s="4">
        <v>2</v>
      </c>
      <c r="I35" s="4">
        <v>3</v>
      </c>
      <c r="J35" s="4">
        <v>3</v>
      </c>
      <c r="K35" s="35">
        <v>2</v>
      </c>
      <c r="L35" s="4">
        <v>2</v>
      </c>
      <c r="M35" s="34" t="s">
        <v>48</v>
      </c>
      <c r="N35" s="72">
        <v>7</v>
      </c>
      <c r="O35" s="72">
        <v>6</v>
      </c>
      <c r="P35" s="72"/>
      <c r="Q35" s="72"/>
      <c r="R35" s="72"/>
      <c r="S35" s="72"/>
      <c r="T35" s="72"/>
      <c r="U35" s="72"/>
      <c r="V35" s="5">
        <v>9</v>
      </c>
      <c r="W35" s="74">
        <f t="shared" si="2"/>
        <v>33</v>
      </c>
      <c r="X35" s="73" t="s">
        <v>67</v>
      </c>
      <c r="Y35" s="3">
        <f>15/6</f>
        <v>2.5</v>
      </c>
      <c r="Z35" s="7" t="s">
        <v>107</v>
      </c>
    </row>
    <row r="36" spans="1:26" ht="18" x14ac:dyDescent="0.35">
      <c r="A36" s="40"/>
      <c r="B36" s="41"/>
      <c r="C36" s="42"/>
      <c r="D36" s="43"/>
      <c r="E36" s="41"/>
      <c r="F36" s="41"/>
      <c r="G36" s="44"/>
      <c r="H36" s="44"/>
      <c r="I36" s="44"/>
      <c r="J36" s="44"/>
      <c r="K36" s="44"/>
      <c r="L36" s="45" t="s">
        <v>118</v>
      </c>
      <c r="M36" s="79"/>
      <c r="N36" s="80"/>
      <c r="O36" s="81"/>
      <c r="P36" s="81"/>
      <c r="Q36" s="81"/>
      <c r="R36" s="81"/>
      <c r="S36" s="81"/>
      <c r="T36" s="81"/>
      <c r="U36" s="81"/>
      <c r="V36" s="82"/>
      <c r="W36" s="83"/>
      <c r="X36" s="84"/>
      <c r="Y36" s="46"/>
      <c r="Z36" s="47"/>
    </row>
    <row r="37" spans="1:26" ht="18" x14ac:dyDescent="0.35">
      <c r="A37" s="40"/>
      <c r="B37" s="41"/>
      <c r="C37" s="42"/>
      <c r="D37" s="43"/>
      <c r="E37" s="41"/>
      <c r="F37" s="41"/>
      <c r="G37" s="44"/>
      <c r="H37" s="44"/>
      <c r="I37" s="44"/>
      <c r="J37" s="44"/>
      <c r="K37" s="44"/>
      <c r="L37" s="44"/>
      <c r="M37" s="79"/>
      <c r="N37" s="80"/>
      <c r="O37" s="81"/>
      <c r="P37" s="81"/>
      <c r="Q37" s="81"/>
      <c r="R37" s="81"/>
      <c r="S37" s="81"/>
      <c r="T37" s="81"/>
      <c r="U37" s="81"/>
      <c r="V37" s="84"/>
      <c r="W37" s="83"/>
      <c r="X37" s="84"/>
      <c r="Y37" s="46"/>
      <c r="Z37" s="47"/>
    </row>
    <row r="38" spans="1:26" ht="18" x14ac:dyDescent="0.35">
      <c r="A38" s="40"/>
      <c r="B38" s="41"/>
      <c r="C38" s="42"/>
      <c r="D38" s="43"/>
      <c r="E38" s="41"/>
      <c r="F38" s="41"/>
      <c r="G38" s="44"/>
      <c r="H38" s="44"/>
      <c r="I38" s="44"/>
      <c r="J38" s="44"/>
      <c r="K38" s="44"/>
      <c r="L38" s="44"/>
      <c r="M38" s="79"/>
      <c r="N38" s="80"/>
      <c r="O38" s="81"/>
      <c r="P38" s="81"/>
      <c r="Q38" s="81"/>
      <c r="R38" s="81"/>
      <c r="S38" s="81"/>
      <c r="T38" s="81"/>
      <c r="U38" s="81"/>
      <c r="V38" s="84"/>
      <c r="W38" s="83"/>
      <c r="X38" s="84"/>
      <c r="Y38" s="46"/>
      <c r="Z38" s="47"/>
    </row>
    <row r="39" spans="1:26" ht="31.8" thickBot="1" x14ac:dyDescent="0.65">
      <c r="A39" s="100" t="s">
        <v>112</v>
      </c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"/>
      <c r="Z39" s="1"/>
    </row>
    <row r="40" spans="1:26" ht="18" x14ac:dyDescent="0.35">
      <c r="A40" s="109" t="s">
        <v>114</v>
      </c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05" t="s">
        <v>113</v>
      </c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8"/>
      <c r="Z40" s="18"/>
    </row>
    <row r="41" spans="1:26" ht="16.2" thickBot="1" x14ac:dyDescent="0.35">
      <c r="A41" s="111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7"/>
      <c r="Z41" s="17"/>
    </row>
    <row r="42" spans="1:26" ht="44.4" thickBot="1" x14ac:dyDescent="0.4">
      <c r="A42" s="15" t="s">
        <v>33</v>
      </c>
      <c r="B42" s="15"/>
      <c r="C42" s="37" t="s">
        <v>32</v>
      </c>
      <c r="D42" s="31" t="s">
        <v>31</v>
      </c>
      <c r="E42" s="14" t="s">
        <v>30</v>
      </c>
      <c r="F42" s="14" t="s">
        <v>29</v>
      </c>
      <c r="G42" s="14" t="s">
        <v>28</v>
      </c>
      <c r="H42" s="13" t="s">
        <v>99</v>
      </c>
      <c r="I42" s="14" t="s">
        <v>26</v>
      </c>
      <c r="J42" s="14" t="s">
        <v>25</v>
      </c>
      <c r="K42" s="14" t="s">
        <v>24</v>
      </c>
      <c r="L42" s="13" t="s">
        <v>100</v>
      </c>
      <c r="M42" s="85" t="s">
        <v>31</v>
      </c>
      <c r="N42" s="86" t="s">
        <v>29</v>
      </c>
      <c r="O42" s="86" t="s">
        <v>28</v>
      </c>
      <c r="P42" s="87" t="s">
        <v>110</v>
      </c>
      <c r="Q42" s="86" t="s">
        <v>26</v>
      </c>
      <c r="R42" s="86" t="s">
        <v>25</v>
      </c>
      <c r="S42" s="87" t="s">
        <v>105</v>
      </c>
      <c r="T42" s="87" t="s">
        <v>106</v>
      </c>
      <c r="U42" s="116" t="s">
        <v>119</v>
      </c>
      <c r="V42" s="86" t="s">
        <v>22</v>
      </c>
      <c r="W42" s="88" t="s">
        <v>21</v>
      </c>
      <c r="X42" s="89" t="s">
        <v>20</v>
      </c>
      <c r="Y42" s="11" t="s">
        <v>19</v>
      </c>
      <c r="Z42" s="10" t="s">
        <v>18</v>
      </c>
    </row>
    <row r="43" spans="1:26" ht="18.600000000000001" thickTop="1" x14ac:dyDescent="0.35">
      <c r="A43" s="6" t="s">
        <v>44</v>
      </c>
      <c r="B43" s="4" t="s">
        <v>67</v>
      </c>
      <c r="C43" s="38" t="s">
        <v>43</v>
      </c>
      <c r="D43" s="34" t="s">
        <v>42</v>
      </c>
      <c r="E43" s="4">
        <v>1309</v>
      </c>
      <c r="F43" s="4">
        <v>2</v>
      </c>
      <c r="G43" s="35">
        <v>2</v>
      </c>
      <c r="H43" s="4">
        <v>2</v>
      </c>
      <c r="I43" s="4">
        <v>2</v>
      </c>
      <c r="J43" s="4">
        <v>2</v>
      </c>
      <c r="K43" s="4">
        <v>1</v>
      </c>
      <c r="L43" s="4">
        <v>2</v>
      </c>
      <c r="M43" s="34" t="s">
        <v>42</v>
      </c>
      <c r="N43" s="78">
        <v>2</v>
      </c>
      <c r="O43" s="78">
        <v>2</v>
      </c>
      <c r="P43" s="72">
        <v>1</v>
      </c>
      <c r="Q43" s="76">
        <v>3</v>
      </c>
      <c r="R43" s="76">
        <v>3</v>
      </c>
      <c r="S43" s="76">
        <v>2</v>
      </c>
      <c r="T43" s="72">
        <v>2</v>
      </c>
      <c r="U43" s="72">
        <v>-8</v>
      </c>
      <c r="V43" s="73">
        <v>14</v>
      </c>
      <c r="W43" s="74">
        <f>SUM(F43:U43)</f>
        <v>20</v>
      </c>
      <c r="X43" s="73">
        <v>3</v>
      </c>
      <c r="Y43" s="9">
        <v>1.8</v>
      </c>
      <c r="Z43" s="7">
        <v>2</v>
      </c>
    </row>
    <row r="44" spans="1:26" ht="18" x14ac:dyDescent="0.35">
      <c r="A44" s="6" t="s">
        <v>41</v>
      </c>
      <c r="B44" s="4" t="s">
        <v>67</v>
      </c>
      <c r="C44" s="38" t="s">
        <v>40</v>
      </c>
      <c r="D44" s="34" t="s">
        <v>37</v>
      </c>
      <c r="E44" s="4">
        <v>470</v>
      </c>
      <c r="F44" s="4">
        <v>1</v>
      </c>
      <c r="G44" s="4">
        <v>1</v>
      </c>
      <c r="H44" s="35">
        <v>1</v>
      </c>
      <c r="I44" s="35">
        <v>1</v>
      </c>
      <c r="J44" s="4">
        <v>1</v>
      </c>
      <c r="K44" s="51">
        <v>1</v>
      </c>
      <c r="L44" s="4">
        <v>1</v>
      </c>
      <c r="M44" s="34" t="s">
        <v>37</v>
      </c>
      <c r="N44" s="76">
        <v>2</v>
      </c>
      <c r="O44" s="72">
        <v>1</v>
      </c>
      <c r="P44" s="76">
        <v>2</v>
      </c>
      <c r="Q44" s="72">
        <v>1</v>
      </c>
      <c r="R44" s="76">
        <v>2</v>
      </c>
      <c r="S44" s="90">
        <v>1</v>
      </c>
      <c r="T44" s="72">
        <v>1</v>
      </c>
      <c r="U44" s="72">
        <v>-6</v>
      </c>
      <c r="V44" s="73">
        <v>14</v>
      </c>
      <c r="W44" s="74">
        <f t="shared" ref="W44:W47" si="3">SUM(F44:U44)</f>
        <v>11</v>
      </c>
      <c r="X44" s="73">
        <v>3</v>
      </c>
      <c r="Y44" s="3">
        <v>1</v>
      </c>
      <c r="Z44" s="7">
        <v>1</v>
      </c>
    </row>
    <row r="45" spans="1:26" ht="18" hidden="1" customHeight="1" x14ac:dyDescent="0.35">
      <c r="A45" s="6" t="s">
        <v>39</v>
      </c>
      <c r="B45" s="4"/>
      <c r="C45" s="38" t="s">
        <v>38</v>
      </c>
      <c r="D45" s="34" t="s">
        <v>37</v>
      </c>
      <c r="E45" s="4">
        <v>23</v>
      </c>
      <c r="F45" s="4"/>
      <c r="G45" s="4"/>
      <c r="H45" s="4" t="s">
        <v>0</v>
      </c>
      <c r="I45" s="4"/>
      <c r="J45" s="4"/>
      <c r="K45" s="4"/>
      <c r="L45" s="4"/>
      <c r="M45" s="34" t="s">
        <v>37</v>
      </c>
      <c r="N45" s="72"/>
      <c r="O45" s="72"/>
      <c r="P45" s="72"/>
      <c r="Q45" s="72"/>
      <c r="R45" s="72"/>
      <c r="S45" s="72"/>
      <c r="T45" s="72"/>
      <c r="U45" s="72">
        <v>-3</v>
      </c>
      <c r="V45" s="73"/>
      <c r="W45" s="74">
        <f t="shared" si="3"/>
        <v>-3</v>
      </c>
      <c r="X45" s="73"/>
      <c r="Y45" s="9" t="e">
        <f>W45/V45</f>
        <v>#DIV/0!</v>
      </c>
      <c r="Z45" s="7">
        <v>4</v>
      </c>
    </row>
    <row r="46" spans="1:26" ht="18" x14ac:dyDescent="0.35">
      <c r="A46" s="6" t="s">
        <v>97</v>
      </c>
      <c r="B46" s="4"/>
      <c r="C46" s="38" t="s">
        <v>98</v>
      </c>
      <c r="D46" s="34" t="s">
        <v>35</v>
      </c>
      <c r="E46" s="4">
        <v>1256</v>
      </c>
      <c r="F46" s="4"/>
      <c r="G46" s="4"/>
      <c r="H46" s="35"/>
      <c r="I46" s="4"/>
      <c r="J46" s="4"/>
      <c r="K46" s="4">
        <v>2</v>
      </c>
      <c r="L46" s="4"/>
      <c r="M46" s="34" t="s">
        <v>35</v>
      </c>
      <c r="N46" s="72">
        <v>1</v>
      </c>
      <c r="O46" s="72">
        <v>2</v>
      </c>
      <c r="P46" s="72"/>
      <c r="Q46" s="72">
        <v>2</v>
      </c>
      <c r="R46" s="72">
        <v>1</v>
      </c>
      <c r="S46" s="75">
        <v>3</v>
      </c>
      <c r="T46" s="72">
        <v>3</v>
      </c>
      <c r="U46" s="72"/>
      <c r="V46" s="73">
        <v>7</v>
      </c>
      <c r="W46" s="74">
        <f t="shared" si="3"/>
        <v>14</v>
      </c>
      <c r="X46" s="73" t="s">
        <v>67</v>
      </c>
      <c r="Y46" s="3">
        <v>2</v>
      </c>
      <c r="Z46" s="7" t="s">
        <v>107</v>
      </c>
    </row>
    <row r="47" spans="1:26" ht="18" x14ac:dyDescent="0.35">
      <c r="A47" s="6" t="s">
        <v>39</v>
      </c>
      <c r="B47" s="4"/>
      <c r="C47" s="38" t="s">
        <v>38</v>
      </c>
      <c r="D47" s="34" t="s">
        <v>34</v>
      </c>
      <c r="E47" s="4"/>
      <c r="F47" s="4" t="s">
        <v>0</v>
      </c>
      <c r="G47" s="4" t="s">
        <v>0</v>
      </c>
      <c r="H47" s="4"/>
      <c r="I47" s="4" t="s">
        <v>0</v>
      </c>
      <c r="J47" s="4" t="s">
        <v>0</v>
      </c>
      <c r="K47" s="4"/>
      <c r="L47" s="4" t="s">
        <v>0</v>
      </c>
      <c r="M47" s="34" t="s">
        <v>34</v>
      </c>
      <c r="N47" s="91" t="s">
        <v>0</v>
      </c>
      <c r="O47" s="91" t="s">
        <v>0</v>
      </c>
      <c r="P47" s="91">
        <v>3</v>
      </c>
      <c r="Q47" s="78">
        <v>3.75</v>
      </c>
      <c r="R47" s="78">
        <v>3.75</v>
      </c>
      <c r="S47" s="91">
        <v>4</v>
      </c>
      <c r="T47" s="91">
        <v>4</v>
      </c>
      <c r="U47" s="72"/>
      <c r="V47" s="73">
        <v>5</v>
      </c>
      <c r="W47" s="74">
        <f t="shared" si="3"/>
        <v>18.5</v>
      </c>
      <c r="X47" s="73"/>
      <c r="Y47" s="3">
        <v>3.7</v>
      </c>
      <c r="Z47" s="2" t="s">
        <v>107</v>
      </c>
    </row>
    <row r="48" spans="1:26" ht="18" x14ac:dyDescent="0.35">
      <c r="A48" s="57"/>
      <c r="B48" s="58"/>
      <c r="C48" s="59"/>
      <c r="D48" s="60"/>
      <c r="E48" s="58"/>
      <c r="F48" s="58"/>
      <c r="G48" s="58"/>
      <c r="H48" s="58"/>
      <c r="I48" s="58"/>
      <c r="J48" s="58"/>
      <c r="K48" s="58"/>
      <c r="L48" s="58"/>
      <c r="M48" s="60"/>
      <c r="N48" s="92"/>
      <c r="O48" s="92"/>
      <c r="P48" s="92"/>
      <c r="Q48" s="93"/>
      <c r="R48" s="93"/>
      <c r="S48" s="92"/>
      <c r="T48" s="92"/>
      <c r="U48" s="72"/>
      <c r="V48" s="94"/>
      <c r="W48" s="74"/>
      <c r="X48" s="95"/>
      <c r="Y48" s="46"/>
      <c r="Z48" s="61"/>
    </row>
    <row r="49" spans="1:26" ht="31.8" thickBot="1" x14ac:dyDescent="0.65">
      <c r="A49" s="100" t="s">
        <v>111</v>
      </c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"/>
      <c r="Z49" s="1"/>
    </row>
    <row r="50" spans="1:26" ht="18" x14ac:dyDescent="0.35">
      <c r="A50" s="101" t="s">
        <v>114</v>
      </c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 t="s">
        <v>113</v>
      </c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20"/>
      <c r="Z50" s="20"/>
    </row>
    <row r="51" spans="1:26" ht="16.2" thickBot="1" x14ac:dyDescent="0.35">
      <c r="A51" s="102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</row>
    <row r="52" spans="1:26" ht="18.600000000000001" hidden="1" customHeight="1" thickBot="1" x14ac:dyDescent="0.4">
      <c r="A52" s="6" t="s">
        <v>11</v>
      </c>
      <c r="B52" s="4"/>
      <c r="C52" s="38" t="s">
        <v>10</v>
      </c>
      <c r="D52" s="33" t="s">
        <v>9</v>
      </c>
      <c r="E52" s="4">
        <v>97</v>
      </c>
      <c r="F52" s="35"/>
      <c r="G52" s="4"/>
      <c r="H52" s="4"/>
      <c r="I52" s="4"/>
      <c r="J52" s="4"/>
      <c r="K52" s="4"/>
      <c r="L52" s="4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19"/>
      <c r="Z52" s="19"/>
    </row>
    <row r="53" spans="1:26" ht="44.4" thickBot="1" x14ac:dyDescent="0.4">
      <c r="A53" s="15" t="s">
        <v>33</v>
      </c>
      <c r="B53" s="15"/>
      <c r="C53" s="37" t="s">
        <v>32</v>
      </c>
      <c r="D53" s="31" t="s">
        <v>31</v>
      </c>
      <c r="E53" s="14" t="s">
        <v>30</v>
      </c>
      <c r="F53" s="14" t="s">
        <v>29</v>
      </c>
      <c r="G53" s="14" t="s">
        <v>28</v>
      </c>
      <c r="H53" s="14" t="s">
        <v>27</v>
      </c>
      <c r="I53" s="14" t="s">
        <v>26</v>
      </c>
      <c r="J53" s="14" t="s">
        <v>25</v>
      </c>
      <c r="K53" s="14" t="s">
        <v>24</v>
      </c>
      <c r="L53" s="14" t="s">
        <v>23</v>
      </c>
      <c r="M53" s="31" t="s">
        <v>31</v>
      </c>
      <c r="N53" s="14" t="s">
        <v>29</v>
      </c>
      <c r="O53" s="14" t="s">
        <v>28</v>
      </c>
      <c r="P53" s="14" t="s">
        <v>27</v>
      </c>
      <c r="Q53" s="14" t="s">
        <v>26</v>
      </c>
      <c r="R53" s="14" t="s">
        <v>25</v>
      </c>
      <c r="S53" s="13" t="s">
        <v>105</v>
      </c>
      <c r="T53" s="13" t="s">
        <v>106</v>
      </c>
      <c r="U53" s="116" t="s">
        <v>119</v>
      </c>
      <c r="V53" s="14" t="s">
        <v>22</v>
      </c>
      <c r="W53" s="13" t="s">
        <v>21</v>
      </c>
      <c r="X53" s="12" t="s">
        <v>20</v>
      </c>
      <c r="Y53" s="11" t="s">
        <v>19</v>
      </c>
      <c r="Z53" s="10" t="s">
        <v>18</v>
      </c>
    </row>
    <row r="54" spans="1:26" ht="18.600000000000001" thickTop="1" x14ac:dyDescent="0.35">
      <c r="A54" s="6" t="s">
        <v>17</v>
      </c>
      <c r="B54" s="4" t="s">
        <v>67</v>
      </c>
      <c r="C54" s="38" t="s">
        <v>16</v>
      </c>
      <c r="D54" s="33" t="s">
        <v>15</v>
      </c>
      <c r="E54" s="4">
        <v>485</v>
      </c>
      <c r="F54" s="4">
        <v>1</v>
      </c>
      <c r="G54" s="36">
        <v>3</v>
      </c>
      <c r="H54" s="4" t="s">
        <v>0</v>
      </c>
      <c r="I54" s="4">
        <v>1</v>
      </c>
      <c r="J54" s="35">
        <v>2</v>
      </c>
      <c r="K54" s="48">
        <v>1.75</v>
      </c>
      <c r="L54" s="4" t="s">
        <v>0</v>
      </c>
      <c r="M54" s="33" t="s">
        <v>15</v>
      </c>
      <c r="N54" s="56">
        <v>1</v>
      </c>
      <c r="O54" s="56">
        <v>1</v>
      </c>
      <c r="P54" s="56">
        <v>1</v>
      </c>
      <c r="Q54" s="56">
        <v>1</v>
      </c>
      <c r="R54" s="35">
        <v>2</v>
      </c>
      <c r="S54" s="56">
        <v>1</v>
      </c>
      <c r="T54" s="56">
        <v>1</v>
      </c>
      <c r="U54" s="4">
        <v>-3</v>
      </c>
      <c r="V54" s="5">
        <v>12</v>
      </c>
      <c r="W54" s="8">
        <f>SUM(F54:U54)</f>
        <v>13.75</v>
      </c>
      <c r="X54" s="5">
        <v>1</v>
      </c>
      <c r="Y54" s="9">
        <v>1.25</v>
      </c>
      <c r="Z54" s="7">
        <v>1</v>
      </c>
    </row>
    <row r="55" spans="1:26" ht="18" x14ac:dyDescent="0.35">
      <c r="A55" s="6" t="s">
        <v>14</v>
      </c>
      <c r="B55" s="4" t="s">
        <v>67</v>
      </c>
      <c r="C55" s="38" t="s">
        <v>13</v>
      </c>
      <c r="D55" s="33" t="s">
        <v>12</v>
      </c>
      <c r="E55" s="4">
        <v>505</v>
      </c>
      <c r="F55" s="4">
        <v>3</v>
      </c>
      <c r="G55" s="4">
        <v>2</v>
      </c>
      <c r="H55" s="4"/>
      <c r="I55" s="4">
        <v>3</v>
      </c>
      <c r="J55" s="4">
        <v>1</v>
      </c>
      <c r="K55" s="35">
        <v>1</v>
      </c>
      <c r="L55" s="4"/>
      <c r="M55" s="33" t="s">
        <v>12</v>
      </c>
      <c r="N55" s="56">
        <v>2</v>
      </c>
      <c r="O55" s="56">
        <v>2</v>
      </c>
      <c r="P55" s="56">
        <v>2</v>
      </c>
      <c r="Q55" s="35">
        <v>3</v>
      </c>
      <c r="R55" s="35">
        <v>3</v>
      </c>
      <c r="S55" s="36">
        <v>3</v>
      </c>
      <c r="T55" s="56">
        <v>3</v>
      </c>
      <c r="U55" s="4">
        <v>-3</v>
      </c>
      <c r="V55" s="5">
        <v>12</v>
      </c>
      <c r="W55" s="8">
        <f t="shared" ref="W55:W59" si="4">SUM(F55:U55)</f>
        <v>25</v>
      </c>
      <c r="X55" s="5">
        <v>1</v>
      </c>
      <c r="Y55" s="3">
        <v>2.27</v>
      </c>
      <c r="Z55" s="7">
        <v>2</v>
      </c>
    </row>
    <row r="56" spans="1:26" ht="18" hidden="1" customHeight="1" x14ac:dyDescent="0.35">
      <c r="A56" s="6" t="s">
        <v>11</v>
      </c>
      <c r="B56" s="4"/>
      <c r="C56" s="38" t="s">
        <v>10</v>
      </c>
      <c r="D56" s="33" t="s">
        <v>9</v>
      </c>
      <c r="E56" s="4">
        <v>97</v>
      </c>
      <c r="F56" s="35"/>
      <c r="G56" s="4"/>
      <c r="H56" s="4"/>
      <c r="I56" s="4"/>
      <c r="J56" s="4"/>
      <c r="K56" s="4"/>
      <c r="L56" s="4"/>
      <c r="M56" s="33" t="s">
        <v>6</v>
      </c>
      <c r="N56" s="56"/>
      <c r="O56" s="56"/>
      <c r="P56" s="56"/>
      <c r="Q56" s="56"/>
      <c r="R56" s="56"/>
      <c r="S56" s="56"/>
      <c r="T56" s="56" t="s">
        <v>0</v>
      </c>
      <c r="U56" s="4"/>
      <c r="V56" s="5" t="s">
        <v>67</v>
      </c>
      <c r="W56" s="8">
        <f t="shared" si="4"/>
        <v>0</v>
      </c>
      <c r="X56" s="5"/>
      <c r="Y56" s="3"/>
      <c r="Z56" s="7"/>
    </row>
    <row r="57" spans="1:26" ht="18" x14ac:dyDescent="0.35">
      <c r="A57" s="6" t="s">
        <v>8</v>
      </c>
      <c r="B57" s="4"/>
      <c r="C57" s="38" t="s">
        <v>7</v>
      </c>
      <c r="D57" s="33" t="s">
        <v>6</v>
      </c>
      <c r="E57" s="4">
        <v>144</v>
      </c>
      <c r="F57" s="4" t="s">
        <v>0</v>
      </c>
      <c r="G57" s="4" t="s">
        <v>0</v>
      </c>
      <c r="H57" s="4" t="s">
        <v>0</v>
      </c>
      <c r="I57" s="4">
        <v>2</v>
      </c>
      <c r="J57" s="4" t="s">
        <v>0</v>
      </c>
      <c r="K57" s="4" t="s">
        <v>0</v>
      </c>
      <c r="L57" s="4" t="s">
        <v>0</v>
      </c>
      <c r="V57" s="70">
        <v>1</v>
      </c>
      <c r="W57" s="8">
        <f t="shared" si="4"/>
        <v>2</v>
      </c>
      <c r="Y57" s="97">
        <v>2</v>
      </c>
      <c r="Z57" s="96" t="s">
        <v>107</v>
      </c>
    </row>
    <row r="58" spans="1:26" ht="18" x14ac:dyDescent="0.35">
      <c r="A58" s="6" t="s">
        <v>39</v>
      </c>
      <c r="B58" s="4"/>
      <c r="C58" s="38" t="s">
        <v>95</v>
      </c>
      <c r="D58" s="33" t="s">
        <v>6</v>
      </c>
      <c r="E58" s="4">
        <v>285</v>
      </c>
      <c r="F58" s="4">
        <v>2</v>
      </c>
      <c r="G58" s="4">
        <v>1</v>
      </c>
      <c r="H58" s="35"/>
      <c r="I58" s="4"/>
      <c r="J58" s="4"/>
      <c r="K58" s="4"/>
      <c r="L58" s="4"/>
      <c r="M58" s="33" t="s">
        <v>6</v>
      </c>
      <c r="N58" s="56"/>
      <c r="O58" s="56"/>
      <c r="P58" s="56"/>
      <c r="Q58" s="56" t="s">
        <v>67</v>
      </c>
      <c r="R58" s="56" t="s">
        <v>67</v>
      </c>
      <c r="S58" s="56"/>
      <c r="T58" s="56"/>
      <c r="U58" s="4"/>
      <c r="V58" s="5">
        <v>2</v>
      </c>
      <c r="W58" s="8">
        <f t="shared" si="4"/>
        <v>3</v>
      </c>
      <c r="X58" s="5" t="s">
        <v>67</v>
      </c>
      <c r="Y58" s="3">
        <v>1.5</v>
      </c>
      <c r="Z58" s="7" t="s">
        <v>107</v>
      </c>
    </row>
    <row r="59" spans="1:26" ht="18" x14ac:dyDescent="0.35">
      <c r="A59" s="6" t="s">
        <v>4</v>
      </c>
      <c r="B59" s="4"/>
      <c r="C59" s="38" t="s">
        <v>3</v>
      </c>
      <c r="D59" s="33" t="s">
        <v>2</v>
      </c>
      <c r="E59" s="4">
        <v>13</v>
      </c>
      <c r="F59" s="4">
        <v>4</v>
      </c>
      <c r="G59" s="4">
        <v>4</v>
      </c>
      <c r="H59" s="4" t="s">
        <v>0</v>
      </c>
      <c r="I59" s="4" t="s">
        <v>0</v>
      </c>
      <c r="J59" s="4" t="s">
        <v>0</v>
      </c>
      <c r="K59" s="4">
        <v>2</v>
      </c>
      <c r="L59" s="4" t="s">
        <v>0</v>
      </c>
      <c r="M59" s="63" t="s">
        <v>2</v>
      </c>
      <c r="N59" s="64">
        <v>1.75</v>
      </c>
      <c r="O59" s="64">
        <v>1.75</v>
      </c>
      <c r="P59" s="65"/>
      <c r="Q59" s="71">
        <v>2</v>
      </c>
      <c r="R59" s="65">
        <v>1</v>
      </c>
      <c r="S59" s="65">
        <v>2</v>
      </c>
      <c r="T59" s="65">
        <v>2</v>
      </c>
      <c r="U59" s="62" t="s">
        <v>67</v>
      </c>
      <c r="V59" s="66">
        <v>9</v>
      </c>
      <c r="W59" s="8">
        <f t="shared" si="4"/>
        <v>20.5</v>
      </c>
      <c r="X59" s="62"/>
      <c r="Y59" s="67">
        <v>2.2799999999999998</v>
      </c>
      <c r="Z59" s="68" t="s">
        <v>107</v>
      </c>
    </row>
    <row r="60" spans="1:26" ht="18" x14ac:dyDescent="0.35">
      <c r="D60" s="30"/>
      <c r="E60" s="1"/>
      <c r="F60" s="1"/>
      <c r="G60" s="1"/>
      <c r="H60" s="1"/>
      <c r="I60" s="1"/>
      <c r="J60" s="1"/>
      <c r="K60" s="1"/>
      <c r="L60" s="1"/>
      <c r="M60" s="33" t="s">
        <v>1</v>
      </c>
      <c r="N60" s="4" t="s">
        <v>0</v>
      </c>
      <c r="O60" s="4" t="s">
        <v>0</v>
      </c>
      <c r="P60" s="4" t="s">
        <v>0</v>
      </c>
      <c r="Q60" s="4" t="s">
        <v>0</v>
      </c>
      <c r="R60" s="4" t="s">
        <v>0</v>
      </c>
      <c r="S60" s="4" t="s">
        <v>0</v>
      </c>
      <c r="T60" s="4" t="s">
        <v>0</v>
      </c>
      <c r="U60" s="4"/>
      <c r="V60" s="5"/>
      <c r="W60" s="8"/>
      <c r="X60" s="4"/>
      <c r="Y60" s="5"/>
      <c r="Z60" s="2"/>
    </row>
    <row r="61" spans="1:26" x14ac:dyDescent="0.3">
      <c r="D61" s="30"/>
      <c r="E61" s="1"/>
      <c r="F61" s="1"/>
      <c r="G61" s="1"/>
      <c r="H61" s="1"/>
      <c r="I61" s="1"/>
      <c r="J61" s="1"/>
      <c r="K61" s="1"/>
      <c r="L61" s="1"/>
    </row>
    <row r="62" spans="1:26" x14ac:dyDescent="0.3">
      <c r="D62" s="30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26" x14ac:dyDescent="0.3">
      <c r="D63" s="30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26" x14ac:dyDescent="0.3">
      <c r="D64" s="30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4:18" x14ac:dyDescent="0.3">
      <c r="D65" s="30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4:18" x14ac:dyDescent="0.3">
      <c r="D66" s="30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4:18" x14ac:dyDescent="0.3">
      <c r="D67" s="30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4:18" x14ac:dyDescent="0.3">
      <c r="D68" s="30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4:18" x14ac:dyDescent="0.3">
      <c r="D69" s="30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4:18" x14ac:dyDescent="0.3">
      <c r="D70" s="30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4:18" x14ac:dyDescent="0.3">
      <c r="D71" s="30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4:18" x14ac:dyDescent="0.3">
      <c r="D72" s="30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4:18" x14ac:dyDescent="0.3">
      <c r="D73" s="30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4:18" x14ac:dyDescent="0.3">
      <c r="D74" s="30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4:18" x14ac:dyDescent="0.3">
      <c r="D75" s="30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4:18" x14ac:dyDescent="0.3">
      <c r="D76" s="30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4:18" x14ac:dyDescent="0.3">
      <c r="D77" s="30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4:18" x14ac:dyDescent="0.3">
      <c r="D78" s="30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4:18" x14ac:dyDescent="0.3">
      <c r="D79" s="30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4:18" x14ac:dyDescent="0.3">
      <c r="D80" s="30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4:18" x14ac:dyDescent="0.3">
      <c r="D81" s="30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4:18" x14ac:dyDescent="0.3">
      <c r="D82" s="30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4:18" x14ac:dyDescent="0.3">
      <c r="D83" s="30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4:18" x14ac:dyDescent="0.3">
      <c r="D84" s="30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4:18" x14ac:dyDescent="0.3">
      <c r="D85" s="30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4:18" x14ac:dyDescent="0.3">
      <c r="D86" s="30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4:18" x14ac:dyDescent="0.3">
      <c r="D87" s="30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4:18" x14ac:dyDescent="0.3">
      <c r="D88" s="30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4:18" x14ac:dyDescent="0.3">
      <c r="M89" s="1"/>
      <c r="N89" s="1"/>
      <c r="O89" s="1"/>
      <c r="P89" s="1"/>
      <c r="Q89" s="1"/>
      <c r="R89" s="1"/>
    </row>
    <row r="90" spans="4:18" x14ac:dyDescent="0.3">
      <c r="M90" s="1"/>
      <c r="N90" s="1"/>
      <c r="O90" s="1"/>
      <c r="P90" s="1"/>
      <c r="Q90" s="1"/>
      <c r="R90" s="1"/>
    </row>
    <row r="91" spans="4:18" x14ac:dyDescent="0.3">
      <c r="M91" s="1"/>
      <c r="N91" s="1"/>
      <c r="O91" s="1"/>
      <c r="P91" s="1"/>
      <c r="Q91" s="1"/>
      <c r="R91" s="1"/>
    </row>
    <row r="92" spans="4:18" x14ac:dyDescent="0.3">
      <c r="M92" s="1"/>
      <c r="N92" s="1"/>
      <c r="O92" s="1"/>
      <c r="P92" s="1"/>
      <c r="Q92" s="1"/>
      <c r="R92" s="1"/>
    </row>
    <row r="93" spans="4:18" x14ac:dyDescent="0.3">
      <c r="M93" s="1"/>
      <c r="N93" s="1"/>
      <c r="O93" s="1"/>
      <c r="P93" s="1"/>
      <c r="Q93" s="1"/>
      <c r="R93" s="1"/>
    </row>
    <row r="94" spans="4:18" x14ac:dyDescent="0.3">
      <c r="M94" s="1"/>
      <c r="N94" s="1"/>
      <c r="O94" s="1"/>
      <c r="P94" s="1"/>
      <c r="Q94" s="1"/>
      <c r="R94" s="1"/>
    </row>
    <row r="95" spans="4:18" x14ac:dyDescent="0.3">
      <c r="M95" s="1"/>
      <c r="N95" s="1"/>
      <c r="O95" s="1"/>
      <c r="P95" s="1"/>
      <c r="Q95" s="1"/>
      <c r="R95" s="1"/>
    </row>
    <row r="96" spans="4:18" x14ac:dyDescent="0.3">
      <c r="M96" s="1"/>
      <c r="N96" s="1"/>
      <c r="O96" s="1"/>
      <c r="P96" s="1"/>
      <c r="Q96" s="1"/>
      <c r="R96" s="1"/>
    </row>
    <row r="97" spans="13:18" x14ac:dyDescent="0.3">
      <c r="M97" s="1"/>
      <c r="N97" s="1"/>
      <c r="O97" s="1"/>
      <c r="P97" s="1"/>
      <c r="Q97" s="1"/>
      <c r="R97" s="1"/>
    </row>
    <row r="98" spans="13:18" x14ac:dyDescent="0.3">
      <c r="M98" s="1"/>
      <c r="N98" s="1"/>
      <c r="O98" s="1"/>
      <c r="P98" s="1"/>
      <c r="Q98" s="1"/>
      <c r="R98" s="1"/>
    </row>
    <row r="99" spans="13:18" x14ac:dyDescent="0.3">
      <c r="M99" s="1"/>
      <c r="N99" s="1"/>
      <c r="O99" s="1"/>
      <c r="P99" s="1"/>
      <c r="Q99" s="1"/>
      <c r="R99" s="1"/>
    </row>
    <row r="100" spans="13:18" x14ac:dyDescent="0.3">
      <c r="M100" s="1"/>
      <c r="N100" s="1"/>
      <c r="O100" s="1"/>
      <c r="P100" s="1"/>
      <c r="Q100" s="1"/>
      <c r="R100" s="1"/>
    </row>
    <row r="101" spans="13:18" x14ac:dyDescent="0.3">
      <c r="M101" s="1"/>
      <c r="N101" s="1"/>
      <c r="O101" s="1"/>
      <c r="P101" s="1"/>
      <c r="Q101" s="1"/>
      <c r="R101" s="1"/>
    </row>
    <row r="102" spans="13:18" x14ac:dyDescent="0.3">
      <c r="M102" s="1"/>
      <c r="N102" s="1"/>
      <c r="O102" s="1"/>
      <c r="P102" s="1"/>
      <c r="Q102" s="1"/>
      <c r="R102" s="1"/>
    </row>
    <row r="103" spans="13:18" x14ac:dyDescent="0.3">
      <c r="M103" s="1"/>
      <c r="N103" s="1"/>
      <c r="O103" s="1"/>
      <c r="P103" s="1"/>
      <c r="Q103" s="1"/>
      <c r="R103" s="1"/>
    </row>
    <row r="104" spans="13:18" x14ac:dyDescent="0.3">
      <c r="M104" s="1"/>
      <c r="N104" s="1"/>
      <c r="O104" s="1"/>
      <c r="P104" s="1"/>
      <c r="Q104" s="1"/>
      <c r="R104" s="1"/>
    </row>
    <row r="105" spans="13:18" x14ac:dyDescent="0.3">
      <c r="M105" s="1"/>
      <c r="N105" s="1"/>
      <c r="O105" s="1"/>
      <c r="P105" s="1"/>
      <c r="Q105" s="1"/>
      <c r="R105" s="1"/>
    </row>
    <row r="106" spans="13:18" x14ac:dyDescent="0.3">
      <c r="M106" s="1"/>
      <c r="N106" s="1"/>
      <c r="O106" s="1"/>
      <c r="P106" s="1"/>
      <c r="Q106" s="1"/>
      <c r="R106" s="1"/>
    </row>
    <row r="107" spans="13:18" x14ac:dyDescent="0.3">
      <c r="M107" s="1"/>
      <c r="N107" s="1"/>
      <c r="O107" s="1"/>
      <c r="P107" s="1"/>
      <c r="Q107" s="1"/>
      <c r="R107" s="1"/>
    </row>
    <row r="108" spans="13:18" x14ac:dyDescent="0.3">
      <c r="M108" s="1"/>
      <c r="N108" s="1"/>
      <c r="O108" s="1"/>
      <c r="P108" s="1"/>
      <c r="Q108" s="1"/>
      <c r="R108" s="1"/>
    </row>
    <row r="109" spans="13:18" x14ac:dyDescent="0.3">
      <c r="M109" s="1"/>
      <c r="N109" s="1"/>
      <c r="O109" s="1"/>
      <c r="P109" s="1"/>
      <c r="Q109" s="1"/>
      <c r="R109" s="1"/>
    </row>
    <row r="110" spans="13:18" x14ac:dyDescent="0.3">
      <c r="M110" s="1"/>
      <c r="N110" s="1"/>
      <c r="O110" s="1"/>
      <c r="P110" s="1"/>
      <c r="Q110" s="1"/>
      <c r="R110" s="1"/>
    </row>
    <row r="111" spans="13:18" x14ac:dyDescent="0.3">
      <c r="M111" s="1"/>
      <c r="N111" s="1"/>
      <c r="O111" s="1"/>
      <c r="P111" s="1"/>
      <c r="Q111" s="1"/>
      <c r="R111" s="1"/>
    </row>
    <row r="112" spans="13:18" x14ac:dyDescent="0.3">
      <c r="M112" s="1"/>
      <c r="N112" s="1"/>
      <c r="O112" s="1"/>
      <c r="P112" s="1"/>
      <c r="Q112" s="1"/>
      <c r="R112" s="1"/>
    </row>
    <row r="113" spans="13:18" x14ac:dyDescent="0.3">
      <c r="M113" s="1"/>
      <c r="N113" s="1"/>
      <c r="O113" s="1"/>
      <c r="P113" s="1"/>
      <c r="Q113" s="1"/>
      <c r="R113" s="1"/>
    </row>
    <row r="114" spans="13:18" x14ac:dyDescent="0.3">
      <c r="M114" s="1"/>
      <c r="N114" s="1"/>
      <c r="O114" s="1"/>
      <c r="P114" s="1"/>
      <c r="Q114" s="1"/>
      <c r="R114" s="1"/>
    </row>
    <row r="115" spans="13:18" x14ac:dyDescent="0.3">
      <c r="M115" s="1"/>
      <c r="N115" s="1"/>
      <c r="O115" s="1"/>
      <c r="P115" s="1"/>
      <c r="Q115" s="1"/>
      <c r="R115" s="1"/>
    </row>
    <row r="116" spans="13:18" x14ac:dyDescent="0.3">
      <c r="M116" s="1"/>
      <c r="N116" s="1"/>
      <c r="O116" s="1"/>
      <c r="P116" s="1"/>
      <c r="Q116" s="1"/>
      <c r="R116" s="1"/>
    </row>
    <row r="117" spans="13:18" x14ac:dyDescent="0.3">
      <c r="M117" s="1"/>
      <c r="N117" s="1"/>
      <c r="O117" s="1"/>
      <c r="P117" s="1"/>
      <c r="Q117" s="1"/>
      <c r="R117" s="1"/>
    </row>
    <row r="118" spans="13:18" x14ac:dyDescent="0.3">
      <c r="M118" s="1"/>
      <c r="N118" s="1"/>
      <c r="O118" s="1"/>
      <c r="P118" s="1"/>
      <c r="Q118" s="1"/>
      <c r="R118" s="1"/>
    </row>
    <row r="119" spans="13:18" x14ac:dyDescent="0.3">
      <c r="M119" s="1"/>
      <c r="N119" s="1"/>
      <c r="O119" s="1"/>
      <c r="P119" s="1"/>
      <c r="Q119" s="1"/>
      <c r="R119" s="1"/>
    </row>
    <row r="120" spans="13:18" x14ac:dyDescent="0.3">
      <c r="M120" s="1"/>
      <c r="N120" s="1"/>
      <c r="O120" s="1"/>
      <c r="P120" s="1"/>
      <c r="Q120" s="1"/>
      <c r="R120" s="1"/>
    </row>
    <row r="121" spans="13:18" x14ac:dyDescent="0.3">
      <c r="M121" s="1"/>
      <c r="N121" s="1"/>
      <c r="O121" s="1"/>
      <c r="P121" s="1"/>
      <c r="Q121" s="1"/>
      <c r="R121" s="1"/>
    </row>
    <row r="122" spans="13:18" x14ac:dyDescent="0.3">
      <c r="M122" s="1"/>
      <c r="N122" s="1"/>
      <c r="O122" s="1"/>
      <c r="P122" s="1"/>
      <c r="Q122" s="1"/>
      <c r="R122" s="1"/>
    </row>
    <row r="123" spans="13:18" x14ac:dyDescent="0.3">
      <c r="M123" s="1"/>
      <c r="N123" s="1"/>
      <c r="O123" s="1"/>
      <c r="P123" s="1"/>
      <c r="Q123" s="1"/>
      <c r="R123" s="1"/>
    </row>
    <row r="124" spans="13:18" x14ac:dyDescent="0.3">
      <c r="M124" s="1"/>
      <c r="N124" s="1"/>
      <c r="O124" s="1"/>
      <c r="P124" s="1"/>
      <c r="Q124" s="1"/>
      <c r="R124" s="1"/>
    </row>
    <row r="125" spans="13:18" x14ac:dyDescent="0.3">
      <c r="M125" s="1"/>
      <c r="N125" s="1"/>
      <c r="O125" s="1"/>
      <c r="P125" s="1"/>
      <c r="Q125" s="1"/>
      <c r="R125" s="1"/>
    </row>
    <row r="126" spans="13:18" x14ac:dyDescent="0.3">
      <c r="M126" s="1"/>
      <c r="N126" s="1"/>
      <c r="O126" s="1"/>
      <c r="P126" s="1"/>
      <c r="Q126" s="1"/>
      <c r="R126" s="1"/>
    </row>
    <row r="127" spans="13:18" x14ac:dyDescent="0.3">
      <c r="M127" s="1"/>
      <c r="N127" s="1"/>
      <c r="O127" s="1"/>
      <c r="P127" s="1"/>
      <c r="Q127" s="1"/>
      <c r="R127" s="1"/>
    </row>
    <row r="128" spans="13:18" x14ac:dyDescent="0.3">
      <c r="M128" s="1"/>
      <c r="N128" s="1"/>
      <c r="O128" s="1"/>
      <c r="P128" s="1"/>
      <c r="Q128" s="1"/>
      <c r="R128" s="1"/>
    </row>
    <row r="129" spans="13:18" x14ac:dyDescent="0.3">
      <c r="M129" s="1"/>
      <c r="N129" s="1"/>
      <c r="O129" s="1"/>
      <c r="P129" s="1"/>
      <c r="Q129" s="1"/>
      <c r="R129" s="1"/>
    </row>
    <row r="130" spans="13:18" x14ac:dyDescent="0.3">
      <c r="M130" s="1"/>
      <c r="N130" s="1"/>
      <c r="O130" s="1"/>
      <c r="P130" s="1"/>
      <c r="Q130" s="1"/>
      <c r="R130" s="1"/>
    </row>
    <row r="131" spans="13:18" x14ac:dyDescent="0.3">
      <c r="M131" s="1"/>
      <c r="N131" s="1"/>
      <c r="O131" s="1"/>
      <c r="P131" s="1"/>
      <c r="Q131" s="1"/>
      <c r="R131" s="1"/>
    </row>
    <row r="132" spans="13:18" x14ac:dyDescent="0.3">
      <c r="M132" s="1"/>
      <c r="N132" s="1"/>
      <c r="O132" s="1"/>
      <c r="P132" s="1"/>
      <c r="Q132" s="1"/>
      <c r="R132" s="1"/>
    </row>
    <row r="133" spans="13:18" x14ac:dyDescent="0.3">
      <c r="M133" s="1"/>
      <c r="N133" s="1"/>
      <c r="O133" s="1"/>
      <c r="P133" s="1"/>
      <c r="Q133" s="1"/>
      <c r="R133" s="1"/>
    </row>
    <row r="134" spans="13:18" x14ac:dyDescent="0.3">
      <c r="M134" s="1"/>
      <c r="N134" s="1"/>
      <c r="O134" s="1"/>
      <c r="P134" s="1"/>
      <c r="Q134" s="1"/>
      <c r="R134" s="1"/>
    </row>
    <row r="135" spans="13:18" x14ac:dyDescent="0.3">
      <c r="M135" s="1"/>
      <c r="N135" s="1"/>
      <c r="O135" s="1"/>
      <c r="P135" s="1"/>
      <c r="Q135" s="1"/>
      <c r="R135" s="1"/>
    </row>
    <row r="136" spans="13:18" x14ac:dyDescent="0.3">
      <c r="M136" s="1"/>
      <c r="N136" s="1"/>
      <c r="O136" s="1"/>
      <c r="P136" s="1"/>
      <c r="Q136" s="1"/>
      <c r="R136" s="1"/>
    </row>
    <row r="137" spans="13:18" x14ac:dyDescent="0.3">
      <c r="M137" s="1"/>
      <c r="N137" s="1"/>
      <c r="O137" s="1"/>
      <c r="P137" s="1"/>
      <c r="Q137" s="1"/>
      <c r="R137" s="1"/>
    </row>
    <row r="138" spans="13:18" x14ac:dyDescent="0.3">
      <c r="M138" s="1"/>
      <c r="N138" s="1"/>
      <c r="O138" s="1"/>
      <c r="P138" s="1"/>
      <c r="Q138" s="1"/>
      <c r="R138" s="1"/>
    </row>
    <row r="139" spans="13:18" x14ac:dyDescent="0.3">
      <c r="M139" s="1"/>
      <c r="N139" s="1"/>
      <c r="O139" s="1"/>
      <c r="P139" s="1"/>
      <c r="Q139" s="1"/>
      <c r="R139" s="1"/>
    </row>
    <row r="140" spans="13:18" x14ac:dyDescent="0.3">
      <c r="M140" s="1"/>
      <c r="N140" s="1"/>
      <c r="O140" s="1"/>
      <c r="P140" s="1"/>
      <c r="Q140" s="1"/>
      <c r="R140" s="1"/>
    </row>
    <row r="141" spans="13:18" x14ac:dyDescent="0.3">
      <c r="M141" s="1"/>
      <c r="N141" s="1"/>
      <c r="O141" s="1"/>
      <c r="P141" s="1"/>
      <c r="Q141" s="1"/>
      <c r="R141" s="1"/>
    </row>
    <row r="142" spans="13:18" x14ac:dyDescent="0.3">
      <c r="M142" s="1"/>
      <c r="N142" s="1"/>
      <c r="O142" s="1"/>
      <c r="P142" s="1"/>
      <c r="Q142" s="1"/>
      <c r="R142" s="1"/>
    </row>
    <row r="143" spans="13:18" x14ac:dyDescent="0.3">
      <c r="M143" s="1"/>
      <c r="N143" s="1"/>
      <c r="O143" s="1"/>
      <c r="P143" s="1"/>
      <c r="Q143" s="1"/>
      <c r="R143" s="1"/>
    </row>
    <row r="144" spans="13:18" x14ac:dyDescent="0.3">
      <c r="M144" s="1"/>
      <c r="N144" s="1"/>
      <c r="O144" s="1"/>
      <c r="P144" s="1"/>
      <c r="Q144" s="1"/>
      <c r="R144" s="1"/>
    </row>
    <row r="145" spans="13:18" x14ac:dyDescent="0.3">
      <c r="M145" s="1"/>
      <c r="N145" s="1"/>
      <c r="O145" s="1"/>
      <c r="P145" s="1"/>
      <c r="Q145" s="1"/>
      <c r="R145" s="1"/>
    </row>
    <row r="146" spans="13:18" x14ac:dyDescent="0.3">
      <c r="M146" s="1"/>
      <c r="N146" s="1"/>
      <c r="O146" s="1"/>
      <c r="P146" s="1"/>
      <c r="Q146" s="1"/>
      <c r="R146" s="1"/>
    </row>
    <row r="147" spans="13:18" x14ac:dyDescent="0.3">
      <c r="M147" s="1"/>
      <c r="N147" s="1"/>
      <c r="O147" s="1"/>
      <c r="P147" s="1"/>
      <c r="Q147" s="1"/>
      <c r="R147" s="1"/>
    </row>
    <row r="148" spans="13:18" x14ac:dyDescent="0.3">
      <c r="M148" s="1"/>
      <c r="N148" s="1"/>
      <c r="O148" s="1"/>
      <c r="P148" s="1"/>
      <c r="Q148" s="1"/>
      <c r="R148" s="1"/>
    </row>
    <row r="149" spans="13:18" x14ac:dyDescent="0.3">
      <c r="M149" s="1"/>
      <c r="N149" s="1"/>
      <c r="O149" s="1"/>
      <c r="P149" s="1"/>
      <c r="Q149" s="1"/>
      <c r="R149" s="1"/>
    </row>
    <row r="150" spans="13:18" x14ac:dyDescent="0.3">
      <c r="M150" s="1"/>
      <c r="N150" s="1"/>
      <c r="O150" s="1"/>
      <c r="P150" s="1"/>
      <c r="Q150" s="1"/>
      <c r="R150" s="1"/>
    </row>
    <row r="151" spans="13:18" x14ac:dyDescent="0.3">
      <c r="M151" s="1"/>
      <c r="N151" s="1"/>
      <c r="O151" s="1"/>
      <c r="P151" s="1"/>
      <c r="Q151" s="1"/>
      <c r="R151" s="1"/>
    </row>
    <row r="152" spans="13:18" x14ac:dyDescent="0.3">
      <c r="M152" s="1"/>
      <c r="N152" s="1"/>
      <c r="O152" s="1"/>
      <c r="P152" s="1"/>
      <c r="Q152" s="1"/>
      <c r="R152" s="1"/>
    </row>
    <row r="153" spans="13:18" x14ac:dyDescent="0.3">
      <c r="M153" s="1"/>
      <c r="N153" s="1"/>
      <c r="O153" s="1"/>
      <c r="P153" s="1"/>
      <c r="Q153" s="1"/>
      <c r="R153" s="1"/>
    </row>
    <row r="154" spans="13:18" x14ac:dyDescent="0.3">
      <c r="M154" s="1"/>
      <c r="N154" s="1"/>
      <c r="O154" s="1"/>
      <c r="P154" s="1"/>
      <c r="Q154" s="1"/>
      <c r="R154" s="1"/>
    </row>
    <row r="155" spans="13:18" x14ac:dyDescent="0.3">
      <c r="M155" s="1"/>
      <c r="N155" s="1"/>
      <c r="O155" s="1"/>
      <c r="P155" s="1"/>
      <c r="Q155" s="1"/>
      <c r="R155" s="1"/>
    </row>
    <row r="156" spans="13:18" x14ac:dyDescent="0.3">
      <c r="M156" s="1"/>
      <c r="N156" s="1"/>
      <c r="O156" s="1"/>
      <c r="P156" s="1"/>
      <c r="Q156" s="1"/>
      <c r="R156" s="1"/>
    </row>
    <row r="157" spans="13:18" x14ac:dyDescent="0.3">
      <c r="M157" s="1"/>
      <c r="N157" s="1"/>
      <c r="O157" s="1"/>
      <c r="P157" s="1"/>
      <c r="Q157" s="1"/>
      <c r="R157" s="1"/>
    </row>
    <row r="158" spans="13:18" x14ac:dyDescent="0.3">
      <c r="M158" s="1"/>
      <c r="N158" s="1"/>
      <c r="O158" s="1"/>
      <c r="P158" s="1"/>
      <c r="Q158" s="1"/>
      <c r="R158" s="1"/>
    </row>
    <row r="159" spans="13:18" x14ac:dyDescent="0.3">
      <c r="M159" s="1"/>
      <c r="N159" s="1"/>
      <c r="O159" s="1"/>
      <c r="P159" s="1"/>
      <c r="Q159" s="1"/>
      <c r="R159" s="1"/>
    </row>
    <row r="160" spans="13:18" x14ac:dyDescent="0.3">
      <c r="M160" s="1"/>
      <c r="N160" s="1"/>
      <c r="O160" s="1"/>
      <c r="P160" s="1"/>
      <c r="Q160" s="1"/>
      <c r="R160" s="1"/>
    </row>
    <row r="161" spans="13:18" x14ac:dyDescent="0.3">
      <c r="M161" s="1"/>
      <c r="N161" s="1"/>
      <c r="O161" s="1"/>
      <c r="P161" s="1"/>
      <c r="Q161" s="1"/>
      <c r="R161" s="1"/>
    </row>
    <row r="162" spans="13:18" x14ac:dyDescent="0.3">
      <c r="M162" s="1"/>
      <c r="N162" s="1"/>
      <c r="O162" s="1"/>
      <c r="P162" s="1"/>
      <c r="Q162" s="1"/>
      <c r="R162" s="1"/>
    </row>
    <row r="163" spans="13:18" x14ac:dyDescent="0.3">
      <c r="M163" s="1"/>
      <c r="N163" s="1"/>
      <c r="O163" s="1"/>
      <c r="P163" s="1"/>
      <c r="Q163" s="1"/>
      <c r="R163" s="1"/>
    </row>
    <row r="164" spans="13:18" x14ac:dyDescent="0.3">
      <c r="M164" s="1"/>
      <c r="N164" s="1"/>
      <c r="O164" s="1"/>
      <c r="P164" s="1"/>
      <c r="Q164" s="1"/>
      <c r="R164" s="1"/>
    </row>
    <row r="165" spans="13:18" x14ac:dyDescent="0.3">
      <c r="M165" s="1"/>
      <c r="N165" s="1"/>
      <c r="O165" s="1"/>
      <c r="P165" s="1"/>
      <c r="Q165" s="1"/>
      <c r="R165" s="1"/>
    </row>
    <row r="166" spans="13:18" x14ac:dyDescent="0.3">
      <c r="M166" s="1"/>
      <c r="N166" s="1"/>
      <c r="O166" s="1"/>
      <c r="P166" s="1"/>
      <c r="Q166" s="1"/>
      <c r="R166" s="1"/>
    </row>
    <row r="167" spans="13:18" x14ac:dyDescent="0.3">
      <c r="M167" s="1"/>
      <c r="N167" s="1"/>
      <c r="O167" s="1"/>
      <c r="P167" s="1"/>
      <c r="Q167" s="1"/>
      <c r="R167" s="1"/>
    </row>
    <row r="168" spans="13:18" x14ac:dyDescent="0.3">
      <c r="M168" s="1"/>
      <c r="N168" s="1"/>
      <c r="O168" s="1"/>
      <c r="P168" s="1"/>
      <c r="Q168" s="1"/>
      <c r="R168" s="1"/>
    </row>
    <row r="169" spans="13:18" x14ac:dyDescent="0.3">
      <c r="M169" s="1"/>
      <c r="N169" s="1"/>
      <c r="O169" s="1"/>
      <c r="P169" s="1"/>
      <c r="Q169" s="1"/>
      <c r="R169" s="1"/>
    </row>
    <row r="170" spans="13:18" x14ac:dyDescent="0.3">
      <c r="M170" s="1"/>
      <c r="N170" s="1"/>
      <c r="O170" s="1"/>
      <c r="P170" s="1"/>
      <c r="Q170" s="1"/>
      <c r="R170" s="1"/>
    </row>
    <row r="171" spans="13:18" x14ac:dyDescent="0.3">
      <c r="M171" s="1"/>
      <c r="N171" s="1"/>
      <c r="O171" s="1"/>
      <c r="P171" s="1"/>
      <c r="Q171" s="1"/>
      <c r="R171" s="1"/>
    </row>
    <row r="172" spans="13:18" x14ac:dyDescent="0.3">
      <c r="M172" s="1"/>
      <c r="N172" s="1"/>
      <c r="O172" s="1"/>
      <c r="P172" s="1"/>
      <c r="Q172" s="1"/>
      <c r="R172" s="1"/>
    </row>
    <row r="173" spans="13:18" x14ac:dyDescent="0.3">
      <c r="M173" s="1"/>
      <c r="N173" s="1"/>
      <c r="O173" s="1"/>
      <c r="P173" s="1"/>
      <c r="Q173" s="1"/>
      <c r="R173" s="1"/>
    </row>
    <row r="174" spans="13:18" x14ac:dyDescent="0.3">
      <c r="M174" s="1"/>
      <c r="N174" s="1"/>
      <c r="O174" s="1"/>
      <c r="P174" s="1"/>
      <c r="Q174" s="1"/>
      <c r="R174" s="1"/>
    </row>
    <row r="175" spans="13:18" x14ac:dyDescent="0.3">
      <c r="M175" s="1"/>
      <c r="N175" s="1"/>
      <c r="O175" s="1"/>
      <c r="P175" s="1"/>
      <c r="Q175" s="1"/>
      <c r="R175" s="1"/>
    </row>
    <row r="176" spans="13:18" x14ac:dyDescent="0.3">
      <c r="M176" s="1"/>
      <c r="N176" s="1"/>
      <c r="O176" s="1"/>
      <c r="P176" s="1"/>
      <c r="Q176" s="1"/>
      <c r="R176" s="1"/>
    </row>
    <row r="177" spans="13:18" x14ac:dyDescent="0.3">
      <c r="M177" s="1"/>
      <c r="N177" s="1"/>
      <c r="O177" s="1"/>
      <c r="P177" s="1"/>
      <c r="Q177" s="1"/>
      <c r="R177" s="1"/>
    </row>
    <row r="178" spans="13:18" x14ac:dyDescent="0.3">
      <c r="M178" s="1"/>
      <c r="N178" s="1"/>
      <c r="O178" s="1"/>
      <c r="P178" s="1"/>
      <c r="Q178" s="1"/>
      <c r="R178" s="1"/>
    </row>
    <row r="179" spans="13:18" x14ac:dyDescent="0.3">
      <c r="M179" s="1"/>
      <c r="N179" s="1"/>
      <c r="O179" s="1"/>
      <c r="P179" s="1"/>
      <c r="Q179" s="1"/>
      <c r="R179" s="1"/>
    </row>
    <row r="180" spans="13:18" x14ac:dyDescent="0.3">
      <c r="M180" s="1"/>
      <c r="N180" s="1"/>
      <c r="O180" s="1"/>
      <c r="P180" s="1"/>
      <c r="Q180" s="1"/>
      <c r="R180" s="1"/>
    </row>
    <row r="181" spans="13:18" x14ac:dyDescent="0.3">
      <c r="M181" s="1"/>
      <c r="N181" s="1"/>
      <c r="O181" s="1"/>
      <c r="P181" s="1"/>
      <c r="Q181" s="1"/>
      <c r="R181" s="1"/>
    </row>
    <row r="182" spans="13:18" x14ac:dyDescent="0.3">
      <c r="M182" s="1"/>
      <c r="N182" s="1"/>
      <c r="O182" s="1"/>
      <c r="P182" s="1"/>
      <c r="Q182" s="1"/>
      <c r="R182" s="1"/>
    </row>
    <row r="183" spans="13:18" x14ac:dyDescent="0.3">
      <c r="M183" s="1"/>
      <c r="N183" s="1"/>
      <c r="O183" s="1"/>
      <c r="P183" s="1"/>
      <c r="Q183" s="1"/>
      <c r="R183" s="1"/>
    </row>
    <row r="184" spans="13:18" x14ac:dyDescent="0.3">
      <c r="M184" s="1"/>
      <c r="N184" s="1"/>
      <c r="O184" s="1"/>
      <c r="P184" s="1"/>
      <c r="Q184" s="1"/>
      <c r="R184" s="1"/>
    </row>
    <row r="185" spans="13:18" x14ac:dyDescent="0.3">
      <c r="M185" s="1"/>
      <c r="N185" s="1"/>
      <c r="O185" s="1"/>
      <c r="P185" s="1"/>
      <c r="Q185" s="1"/>
      <c r="R185" s="1"/>
    </row>
    <row r="186" spans="13:18" x14ac:dyDescent="0.3">
      <c r="M186" s="1"/>
      <c r="N186" s="1"/>
      <c r="O186" s="1"/>
      <c r="P186" s="1"/>
      <c r="Q186" s="1"/>
      <c r="R186" s="1"/>
    </row>
    <row r="187" spans="13:18" x14ac:dyDescent="0.3">
      <c r="M187" s="1"/>
      <c r="N187" s="1"/>
      <c r="O187" s="1"/>
      <c r="P187" s="1"/>
      <c r="Q187" s="1"/>
      <c r="R187" s="1"/>
    </row>
    <row r="188" spans="13:18" x14ac:dyDescent="0.3">
      <c r="M188" s="1"/>
      <c r="N188" s="1"/>
      <c r="O188" s="1"/>
      <c r="P188" s="1"/>
      <c r="Q188" s="1"/>
      <c r="R188" s="1"/>
    </row>
    <row r="189" spans="13:18" x14ac:dyDescent="0.3">
      <c r="M189" s="1"/>
      <c r="N189" s="1"/>
      <c r="O189" s="1"/>
      <c r="P189" s="1"/>
      <c r="Q189" s="1"/>
      <c r="R189" s="1"/>
    </row>
    <row r="190" spans="13:18" x14ac:dyDescent="0.3">
      <c r="M190" s="1"/>
      <c r="N190" s="1"/>
      <c r="O190" s="1"/>
      <c r="P190" s="1"/>
      <c r="Q190" s="1"/>
      <c r="R190" s="1"/>
    </row>
    <row r="191" spans="13:18" x14ac:dyDescent="0.3">
      <c r="M191" s="1"/>
      <c r="N191" s="1"/>
      <c r="O191" s="1"/>
      <c r="P191" s="1"/>
      <c r="Q191" s="1"/>
      <c r="R191" s="1"/>
    </row>
    <row r="192" spans="13:18" x14ac:dyDescent="0.3">
      <c r="M192" s="1"/>
      <c r="N192" s="1"/>
      <c r="O192" s="1"/>
      <c r="P192" s="1"/>
      <c r="Q192" s="1"/>
      <c r="R192" s="1"/>
    </row>
    <row r="193" spans="13:18" x14ac:dyDescent="0.3">
      <c r="M193" s="1"/>
      <c r="N193" s="1"/>
      <c r="O193" s="1"/>
      <c r="P193" s="1"/>
      <c r="Q193" s="1"/>
      <c r="R193" s="1"/>
    </row>
    <row r="194" spans="13:18" x14ac:dyDescent="0.3">
      <c r="M194" s="1"/>
      <c r="N194" s="1"/>
      <c r="O194" s="1"/>
      <c r="P194" s="1"/>
      <c r="Q194" s="1"/>
      <c r="R194" s="1"/>
    </row>
    <row r="195" spans="13:18" x14ac:dyDescent="0.3">
      <c r="M195" s="1"/>
      <c r="N195" s="1"/>
      <c r="O195" s="1"/>
      <c r="P195" s="1"/>
      <c r="Q195" s="1"/>
      <c r="R195" s="1"/>
    </row>
    <row r="196" spans="13:18" x14ac:dyDescent="0.3">
      <c r="M196" s="1"/>
      <c r="N196" s="1"/>
      <c r="O196" s="1"/>
      <c r="P196" s="1"/>
      <c r="Q196" s="1"/>
      <c r="R196" s="1"/>
    </row>
    <row r="197" spans="13:18" x14ac:dyDescent="0.3">
      <c r="M197" s="1"/>
      <c r="N197" s="1"/>
      <c r="O197" s="1"/>
      <c r="P197" s="1"/>
      <c r="Q197" s="1"/>
      <c r="R197" s="1"/>
    </row>
    <row r="198" spans="13:18" x14ac:dyDescent="0.3">
      <c r="M198" s="1"/>
      <c r="N198" s="1"/>
      <c r="O198" s="1"/>
      <c r="P198" s="1"/>
      <c r="Q198" s="1"/>
      <c r="R198" s="1"/>
    </row>
    <row r="199" spans="13:18" x14ac:dyDescent="0.3">
      <c r="M199" s="1"/>
      <c r="N199" s="1"/>
      <c r="O199" s="1"/>
      <c r="P199" s="1"/>
      <c r="Q199" s="1"/>
      <c r="R199" s="1"/>
    </row>
    <row r="200" spans="13:18" x14ac:dyDescent="0.3">
      <c r="M200" s="1"/>
      <c r="N200" s="1"/>
      <c r="O200" s="1"/>
      <c r="P200" s="1"/>
      <c r="Q200" s="1"/>
      <c r="R200" s="1"/>
    </row>
    <row r="201" spans="13:18" x14ac:dyDescent="0.3">
      <c r="M201" s="1"/>
      <c r="N201" s="1"/>
      <c r="O201" s="1"/>
      <c r="P201" s="1"/>
      <c r="Q201" s="1"/>
      <c r="R201" s="1"/>
    </row>
    <row r="202" spans="13:18" x14ac:dyDescent="0.3">
      <c r="M202" s="1"/>
      <c r="N202" s="1"/>
      <c r="O202" s="1"/>
      <c r="P202" s="1"/>
      <c r="Q202" s="1"/>
      <c r="R202" s="1"/>
    </row>
    <row r="203" spans="13:18" x14ac:dyDescent="0.3">
      <c r="M203" s="1"/>
      <c r="N203" s="1"/>
      <c r="O203" s="1"/>
      <c r="P203" s="1"/>
      <c r="Q203" s="1"/>
      <c r="R203" s="1"/>
    </row>
    <row r="204" spans="13:18" x14ac:dyDescent="0.3">
      <c r="M204" s="1"/>
      <c r="N204" s="1"/>
      <c r="O204" s="1"/>
      <c r="P204" s="1"/>
      <c r="Q204" s="1"/>
      <c r="R204" s="1"/>
    </row>
    <row r="205" spans="13:18" x14ac:dyDescent="0.3">
      <c r="M205" s="1"/>
      <c r="N205" s="1"/>
      <c r="O205" s="1"/>
      <c r="P205" s="1"/>
      <c r="Q205" s="1"/>
      <c r="R205" s="1"/>
    </row>
    <row r="206" spans="13:18" x14ac:dyDescent="0.3">
      <c r="M206" s="1"/>
      <c r="N206" s="1"/>
      <c r="O206" s="1"/>
      <c r="P206" s="1"/>
      <c r="Q206" s="1"/>
      <c r="R206" s="1"/>
    </row>
    <row r="207" spans="13:18" x14ac:dyDescent="0.3">
      <c r="M207" s="1"/>
      <c r="N207" s="1"/>
      <c r="O207" s="1"/>
      <c r="P207" s="1"/>
      <c r="Q207" s="1"/>
      <c r="R207" s="1"/>
    </row>
    <row r="208" spans="13:18" x14ac:dyDescent="0.3">
      <c r="M208" s="1"/>
      <c r="N208" s="1"/>
      <c r="O208" s="1"/>
      <c r="P208" s="1"/>
      <c r="Q208" s="1"/>
      <c r="R208" s="1"/>
    </row>
    <row r="209" spans="13:18" x14ac:dyDescent="0.3">
      <c r="M209" s="1"/>
      <c r="N209" s="1"/>
      <c r="O209" s="1"/>
      <c r="P209" s="1"/>
      <c r="Q209" s="1"/>
      <c r="R209" s="1"/>
    </row>
    <row r="210" spans="13:18" x14ac:dyDescent="0.3">
      <c r="M210" s="1"/>
      <c r="N210" s="1"/>
      <c r="O210" s="1"/>
      <c r="P210" s="1"/>
      <c r="Q210" s="1"/>
      <c r="R210" s="1"/>
    </row>
    <row r="211" spans="13:18" x14ac:dyDescent="0.3">
      <c r="M211" s="1"/>
      <c r="N211" s="1"/>
      <c r="O211" s="1"/>
      <c r="P211" s="1"/>
      <c r="Q211" s="1"/>
      <c r="R211" s="1"/>
    </row>
    <row r="212" spans="13:18" x14ac:dyDescent="0.3">
      <c r="M212" s="1"/>
      <c r="N212" s="1"/>
      <c r="O212" s="1"/>
      <c r="P212" s="1"/>
      <c r="Q212" s="1"/>
      <c r="R212" s="1"/>
    </row>
    <row r="213" spans="13:18" x14ac:dyDescent="0.3">
      <c r="M213" s="1"/>
      <c r="N213" s="1"/>
      <c r="O213" s="1"/>
      <c r="P213" s="1"/>
      <c r="Q213" s="1"/>
      <c r="R213" s="1"/>
    </row>
    <row r="214" spans="13:18" x14ac:dyDescent="0.3">
      <c r="M214" s="1"/>
      <c r="N214" s="1"/>
      <c r="O214" s="1"/>
      <c r="P214" s="1"/>
      <c r="Q214" s="1"/>
      <c r="R214" s="1"/>
    </row>
    <row r="215" spans="13:18" x14ac:dyDescent="0.3">
      <c r="M215" s="1"/>
      <c r="N215" s="1"/>
      <c r="O215" s="1"/>
      <c r="P215" s="1"/>
      <c r="Q215" s="1"/>
      <c r="R215" s="1"/>
    </row>
    <row r="216" spans="13:18" x14ac:dyDescent="0.3">
      <c r="M216" s="1"/>
      <c r="N216" s="1"/>
      <c r="O216" s="1"/>
      <c r="P216" s="1"/>
      <c r="Q216" s="1"/>
      <c r="R216" s="1"/>
    </row>
    <row r="217" spans="13:18" x14ac:dyDescent="0.3">
      <c r="M217" s="1"/>
      <c r="N217" s="1"/>
      <c r="O217" s="1"/>
      <c r="P217" s="1"/>
      <c r="Q217" s="1"/>
      <c r="R217" s="1"/>
    </row>
    <row r="218" spans="13:18" x14ac:dyDescent="0.3">
      <c r="M218" s="1"/>
      <c r="N218" s="1"/>
      <c r="O218" s="1"/>
      <c r="P218" s="1"/>
      <c r="Q218" s="1"/>
      <c r="R218" s="1"/>
    </row>
    <row r="219" spans="13:18" x14ac:dyDescent="0.3">
      <c r="M219" s="1"/>
      <c r="N219" s="1"/>
      <c r="O219" s="1"/>
      <c r="P219" s="1"/>
      <c r="Q219" s="1"/>
      <c r="R219" s="1"/>
    </row>
    <row r="220" spans="13:18" x14ac:dyDescent="0.3">
      <c r="M220" s="1"/>
      <c r="N220" s="1"/>
      <c r="O220" s="1"/>
      <c r="P220" s="1"/>
      <c r="Q220" s="1"/>
      <c r="R220" s="1"/>
    </row>
    <row r="221" spans="13:18" x14ac:dyDescent="0.3">
      <c r="M221" s="1"/>
      <c r="N221" s="1"/>
      <c r="O221" s="1"/>
      <c r="P221" s="1"/>
      <c r="Q221" s="1"/>
      <c r="R221" s="1"/>
    </row>
    <row r="222" spans="13:18" x14ac:dyDescent="0.3">
      <c r="M222" s="1"/>
      <c r="N222" s="1"/>
      <c r="O222" s="1"/>
      <c r="P222" s="1"/>
      <c r="Q222" s="1"/>
      <c r="R222" s="1"/>
    </row>
    <row r="223" spans="13:18" x14ac:dyDescent="0.3">
      <c r="M223" s="1"/>
      <c r="N223" s="1"/>
      <c r="O223" s="1"/>
      <c r="P223" s="1"/>
      <c r="Q223" s="1"/>
      <c r="R223" s="1"/>
    </row>
    <row r="224" spans="13:18" x14ac:dyDescent="0.3">
      <c r="M224" s="1"/>
      <c r="N224" s="1"/>
      <c r="O224" s="1"/>
      <c r="P224" s="1"/>
      <c r="Q224" s="1"/>
      <c r="R224" s="1"/>
    </row>
    <row r="225" spans="13:18" x14ac:dyDescent="0.3">
      <c r="M225" s="1"/>
      <c r="N225" s="1"/>
      <c r="O225" s="1"/>
      <c r="P225" s="1"/>
      <c r="Q225" s="1"/>
      <c r="R225" s="1"/>
    </row>
    <row r="226" spans="13:18" x14ac:dyDescent="0.3">
      <c r="M226" s="1"/>
      <c r="N226" s="1"/>
      <c r="O226" s="1"/>
      <c r="P226" s="1"/>
      <c r="Q226" s="1"/>
      <c r="R226" s="1"/>
    </row>
    <row r="227" spans="13:18" x14ac:dyDescent="0.3">
      <c r="M227" s="1"/>
      <c r="N227" s="1"/>
      <c r="O227" s="1"/>
      <c r="P227" s="1"/>
      <c r="Q227" s="1"/>
      <c r="R227" s="1"/>
    </row>
    <row r="228" spans="13:18" x14ac:dyDescent="0.3">
      <c r="M228" s="1"/>
      <c r="N228" s="1"/>
      <c r="O228" s="1"/>
      <c r="P228" s="1"/>
      <c r="Q228" s="1"/>
      <c r="R228" s="1"/>
    </row>
    <row r="229" spans="13:18" x14ac:dyDescent="0.3">
      <c r="M229" s="1"/>
      <c r="N229" s="1"/>
      <c r="O229" s="1"/>
      <c r="P229" s="1"/>
      <c r="Q229" s="1"/>
      <c r="R229" s="1"/>
    </row>
    <row r="230" spans="13:18" x14ac:dyDescent="0.3">
      <c r="M230" s="1"/>
      <c r="N230" s="1"/>
      <c r="O230" s="1"/>
      <c r="P230" s="1"/>
      <c r="Q230" s="1"/>
      <c r="R230" s="1"/>
    </row>
  </sheetData>
  <mergeCells count="24">
    <mergeCell ref="A25:L25"/>
    <mergeCell ref="A39:L39"/>
    <mergeCell ref="A40:L40"/>
    <mergeCell ref="A41:L41"/>
    <mergeCell ref="A11:L11"/>
    <mergeCell ref="A12:L12"/>
    <mergeCell ref="A13:L13"/>
    <mergeCell ref="A23:L23"/>
    <mergeCell ref="A24:L24"/>
    <mergeCell ref="M25:X25"/>
    <mergeCell ref="M39:X39"/>
    <mergeCell ref="M40:X40"/>
    <mergeCell ref="M41:X41"/>
    <mergeCell ref="M11:X11"/>
    <mergeCell ref="M12:X12"/>
    <mergeCell ref="M13:X13"/>
    <mergeCell ref="M23:X23"/>
    <mergeCell ref="M24:X24"/>
    <mergeCell ref="M50:X50"/>
    <mergeCell ref="M52:X52"/>
    <mergeCell ref="A49:L49"/>
    <mergeCell ref="A50:L50"/>
    <mergeCell ref="A51:L51"/>
    <mergeCell ref="M49:X49"/>
  </mergeCells>
  <pageMargins left="0.25" right="0.25" top="0.75" bottom="0.75" header="0.3" footer="0.3"/>
  <pageSetup scale="9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17"/>
  <sheetViews>
    <sheetView workbookViewId="0">
      <selection activeCell="A2" sqref="A2:A18"/>
    </sheetView>
  </sheetViews>
  <sheetFormatPr defaultRowHeight="14.4" x14ac:dyDescent="0.3"/>
  <cols>
    <col min="1" max="1" width="21.109375" style="25" customWidth="1"/>
  </cols>
  <sheetData>
    <row r="3" spans="1:1" x14ac:dyDescent="0.3">
      <c r="A3" s="26" t="s">
        <v>86</v>
      </c>
    </row>
    <row r="4" spans="1:1" x14ac:dyDescent="0.3">
      <c r="A4" s="27" t="s">
        <v>87</v>
      </c>
    </row>
    <row r="5" spans="1:1" x14ac:dyDescent="0.3">
      <c r="A5" s="28">
        <v>2015</v>
      </c>
    </row>
    <row r="7" spans="1:1" x14ac:dyDescent="0.3">
      <c r="A7" s="26" t="s">
        <v>88</v>
      </c>
    </row>
    <row r="8" spans="1:1" x14ac:dyDescent="0.3">
      <c r="A8" s="27" t="s">
        <v>89</v>
      </c>
    </row>
    <row r="9" spans="1:1" x14ac:dyDescent="0.3">
      <c r="A9" s="28">
        <v>2015</v>
      </c>
    </row>
    <row r="11" spans="1:1" x14ac:dyDescent="0.3">
      <c r="A11" s="26" t="s">
        <v>90</v>
      </c>
    </row>
    <row r="12" spans="1:1" x14ac:dyDescent="0.3">
      <c r="A12" s="27" t="s">
        <v>91</v>
      </c>
    </row>
    <row r="13" spans="1:1" x14ac:dyDescent="0.3">
      <c r="A13" s="28">
        <v>2015</v>
      </c>
    </row>
    <row r="15" spans="1:1" x14ac:dyDescent="0.3">
      <c r="A15" s="26" t="s">
        <v>92</v>
      </c>
    </row>
    <row r="16" spans="1:1" x14ac:dyDescent="0.3">
      <c r="A16" s="27" t="s">
        <v>93</v>
      </c>
    </row>
    <row r="17" spans="1:1" x14ac:dyDescent="0.3">
      <c r="A17" s="28">
        <v>2015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Spring</vt:lpstr>
      <vt:lpstr>Sheet1</vt:lpstr>
      <vt:lpstr>Sheet1!Print_Area</vt:lpstr>
      <vt:lpstr>Spring!Print_Area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Maloney</dc:creator>
  <cp:lastModifiedBy>Owner</cp:lastModifiedBy>
  <cp:lastPrinted>2016-06-06T13:31:04Z</cp:lastPrinted>
  <dcterms:created xsi:type="dcterms:W3CDTF">2015-10-25T15:06:40Z</dcterms:created>
  <dcterms:modified xsi:type="dcterms:W3CDTF">2016-12-05T04:01:34Z</dcterms:modified>
</cp:coreProperties>
</file>